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Бюджет сельского поселения\БЮДЖЕТ 2025-2027\УТОЧНЕНИЕ\МАЙ\РЕШЕНИЕ № 58 от 27.05.2025\"/>
    </mc:Choice>
  </mc:AlternateContent>
  <xr:revisionPtr revIDLastSave="0" documentId="13_ncr:1_{2EACBCCE-8E8E-48A4-A76A-514BF4629E8F}" xr6:coauthVersionLast="47" xr6:coauthVersionMax="47" xr10:uidLastSave="{00000000-0000-0000-0000-000000000000}"/>
  <bookViews>
    <workbookView xWindow="-120" yWindow="-120" windowWidth="29040" windowHeight="15720" xr2:uid="{FDC2C797-1013-485D-808F-D8FB15FAE1DA}"/>
  </bookViews>
  <sheets>
    <sheet name="Приложение 2 доходы" sheetId="1" r:id="rId1"/>
  </sheets>
  <definedNames>
    <definedName name="_xlnm._FilterDatabase" localSheetId="0" hidden="1">'Приложение 2 доходы'!$A$6:$C$139</definedName>
    <definedName name="_xlnm.Print_Titles" localSheetId="0">'Приложение 2 доходы'!$5:$5</definedName>
    <definedName name="_xlnm.Print_Area" localSheetId="0">'Приложение 2 доходы'!$A$1:$C$139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37" i="1"/>
  <c r="C136" i="1" s="1"/>
  <c r="C134" i="1"/>
  <c r="C133" i="1"/>
  <c r="C127" i="1"/>
  <c r="C126" i="1"/>
  <c r="C125" i="1" s="1"/>
  <c r="C124" i="1"/>
  <c r="C122" i="1"/>
  <c r="C121" i="1"/>
  <c r="C119" i="1"/>
  <c r="C109" i="1"/>
  <c r="C107" i="1"/>
  <c r="C106" i="1" s="1"/>
  <c r="C103" i="1"/>
  <c r="C102" i="1"/>
  <c r="C101" i="1" s="1"/>
  <c r="C100" i="1"/>
  <c r="C99" i="1" s="1"/>
  <c r="C94" i="1"/>
  <c r="C91" i="1"/>
  <c r="C81" i="1"/>
  <c r="C80" i="1" s="1"/>
  <c r="C75" i="1" s="1"/>
  <c r="C65" i="1"/>
  <c r="C64" i="1"/>
  <c r="C63" i="1" s="1"/>
  <c r="C61" i="1"/>
  <c r="C60" i="1"/>
  <c r="C59" i="1" s="1"/>
  <c r="C54" i="1"/>
  <c r="C52" i="1"/>
  <c r="C41" i="1"/>
  <c r="C40" i="1"/>
  <c r="C39" i="1"/>
  <c r="C38" i="1"/>
  <c r="C37" i="1" s="1"/>
  <c r="C36" i="1"/>
  <c r="C35" i="1"/>
  <c r="C31" i="1"/>
  <c r="C27" i="1"/>
  <c r="C24" i="1"/>
  <c r="C10" i="1"/>
  <c r="C9" i="1" s="1"/>
  <c r="C118" i="1" l="1"/>
  <c r="C23" i="1"/>
  <c r="C90" i="1"/>
  <c r="C89" i="1" s="1"/>
  <c r="C88" i="1" s="1"/>
  <c r="C22" i="1"/>
  <c r="C34" i="1"/>
  <c r="C105" i="1"/>
  <c r="C49" i="1"/>
  <c r="C48" i="1" l="1"/>
  <c r="C96" i="1"/>
  <c r="C8" i="1"/>
  <c r="C87" i="1" l="1"/>
  <c r="C47" i="1"/>
  <c r="C86" i="1" l="1"/>
  <c r="C7" i="1"/>
  <c r="C139" i="1" l="1"/>
</calcChain>
</file>

<file path=xl/sharedStrings.xml><?xml version="1.0" encoding="utf-8"?>
<sst xmlns="http://schemas.openxmlformats.org/spreadsheetml/2006/main" count="270" uniqueCount="246">
  <si>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</si>
  <si>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2025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</si>
  <si>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</si>
  <si>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</si>
  <si>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</si>
  <si>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2025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</si>
  <si>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</si>
  <si>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</si>
  <si>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</si>
  <si>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</si>
  <si>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</si>
  <si>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</si>
  <si>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</si>
  <si>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</si>
  <si>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</si>
  <si>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</si>
  <si>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</si>
  <si>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</si>
  <si>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</si>
  <si>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</si>
  <si>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</si>
  <si>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</si>
  <si>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</si>
  <si>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000 1 01 02130 01 0000 110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</si>
  <si>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</si>
  <si>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 000 1 01 02210 01 0000 110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</si>
  <si>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</si>
  <si>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</si>
  <si>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</si>
  <si>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</si>
  <si>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</si>
  <si>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</si>
  <si>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</si>
  <si>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</si>
  <si>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</si>
  <si>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</si>
  <si>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</si>
  <si>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</si>
  <si>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</si>
  <si>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</si>
  <si>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</si>
  <si>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</si>
  <si>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</si>
  <si>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</si>
  <si>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</si>
  <si>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</si>
  <si>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</si>
  <si>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</si>
  <si>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</si>
  <si>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</si>
  <si>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</si>
  <si>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</si>
  <si>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</si>
  <si>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</si>
  <si>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</si>
  <si>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</si>
  <si>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</si>
  <si>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</si>
  <si>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</si>
  <si>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</si>
  <si>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</si>
  <si>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</si>
  <si>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</si>
  <si>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</si>
  <si>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</si>
  <si>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</si>
  <si>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</si>
  <si>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</si>
  <si>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</si>
  <si>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</si>
  <si>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</si>
  <si>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</si>
  <si>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</si>
  <si>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</si>
  <si>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</si>
  <si>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</si>
  <si>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</si>
  <si>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</si>
  <si>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</si>
  <si>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</si>
  <si>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</si>
  <si>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</si>
  <si>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</si>
  <si>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</si>
  <si>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</si>
  <si>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</si>
  <si>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</si>
  <si>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</si>
  <si>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</si>
  <si>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</si>
  <si>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</si>
  <si>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</si>
  <si>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</si>
  <si>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</si>
  <si>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</si>
  <si>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</si>
  <si>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</si>
  <si>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</si>
  <si>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</si>
  <si>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</si>
  <si>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</si>
  <si>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</si>
  <si>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</si>
  <si>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</si>
  <si>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</si>
  <si>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</si>
  <si>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</si>
  <si>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</si>
  <si>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</si>
  <si>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</si>
  <si>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</si>
  <si>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</si>
  <si>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</si>
  <si>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</si>
  <si>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</si>
  <si>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</si>
  <si>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</si>
  <si>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</si>
  <si>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</si>
  <si>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</si>
  <si>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</si>
  <si>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</si>
  <si>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</si>
  <si>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</si>
  <si>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</si>
  <si>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</si>
  <si>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</si>
  <si>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</si>
  <si>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</si>
  <si>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</si>
  <si>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</si>
  <si>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</si>
  <si>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</si>
  <si>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</si>
  <si>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</si>
  <si>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</si>
  <si>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</si>
  <si>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</si>
  <si>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</si>
  <si>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</si>
  <si>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</si>
  <si>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</si>
  <si>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</si>
  <si>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</si>
  <si>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</si>
  <si>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</si>
  <si>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</si>
  <si>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</si>
  <si>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</si>
  <si>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</si>
  <si>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</si>
  <si>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</si>
  <si>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</si>
  <si>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</si>
  <si>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</si>
  <si>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</si>
  <si>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</si>
  <si>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</si>
  <si>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</si>
  <si>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</si>
  <si>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</si>
  <si>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</si>
  <si>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</si>
  <si>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</si>
  <si>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</si>
  <si>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</si>
  <si>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</si>
  <si>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</si>
  <si>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</si>
  <si>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</si>
  <si>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</si>
  <si>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</si>
  <si>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</si>
  <si>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</si>
  <si>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</si>
  <si>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</si>
  <si>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</si>
  <si>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</si>
  <si>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</si>
  <si>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</si>
  <si>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</si>
  <si>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</si>
  <si>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</si>
  <si>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</si>
  <si>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</si>
  <si>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</si>
  <si>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</si>
  <si>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</si>
  <si>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</si>
  <si>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</si>
  <si>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</si>
  <si>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</si>
  <si>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</si>
  <si>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</si>
  <si>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</si>
  <si>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</si>
  <si>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</si>
  <si>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Субсидия из областного бюджета местным бюджетам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</si>
  <si>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</si>
  <si>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</si>
  <si>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 из областного бюджета местным бюджетам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</si>
  <si>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</si>
  <si>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</si>
  <si>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</si>
  <si>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</si>
  <si>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</si>
  <si>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</si>
  <si>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</si>
  <si>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</si>
  <si>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</si>
  <si>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</si>
  <si>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</si>
  <si>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</si>
  <si>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</si>
  <si>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</si>
  <si>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</si>
  <si>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</si>
  <si>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</si>
  <si>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</si>
  <si>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</si>
  <si>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</si>
  <si>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Субвенции из областного бюджета местным бюджетам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</si>
  <si>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</si>
  <si>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</si>
  <si>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</si>
  <si>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</si>
  <si>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</si>
  <si>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</si>
  <si>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</si>
  <si>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</si>
  <si>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</si>
  <si>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</si>
  <si>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</si>
  <si>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</si>
  <si>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</si>
  <si>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</si>
  <si>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</si>
  <si>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</si>
  <si>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</si>
  <si>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</si>
  <si>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</si>
  <si>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</si>
  <si>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</si>
  <si>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</si>
  <si>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</si>
  <si>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к  решению Совета депутатов сельского поселения Ловозеро
 Ловозерского района от 23.12.2024 года № 44
 "О бюджете муниципального образования 
сельское поселение Ловозеро Ловозерского района
на 2025 год и на плановый период 2026 и 2027 годов"
(в редакции решения от 27.05.2025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</si>
</sst>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#,##0.000000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4">
      <alignment horizontal="left" wrapText="1" indent="2"/>
    </xf>
    <xf numFmtId="49" fontId="5" fillId="0" borderId="5">
      <alignment horizontal="center"/>
    </xf>
    <xf numFmtId="0" fontId="3" fillId="0" borderId="0"/>
  </cellStyleXfs>
  <cellXfs count="60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/>
    </xf>
    <xf numFmtId="3" fontId="1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right"/>
    </xf>
    <xf numFmtId="0" fontId="2" fillId="0" borderId="0" xfId="0" applyFont="1"/>
    <xf numFmtId="0" fontId="2" fillId="0" borderId="3" xfId="0" applyFont="1" applyBorder="1" applyAlignment="1">
      <alignment horizontal="left" wrapText="1"/>
    </xf>
    <xf numFmtId="49" fontId="2" fillId="0" borderId="2" xfId="1" applyNumberFormat="1" applyFont="1" applyBorder="1" applyAlignment="1">
      <alignment horizontal="center"/>
    </xf>
    <xf numFmtId="0" fontId="1" fillId="0" borderId="2" xfId="1" applyFont="1" applyBorder="1" applyAlignment="1">
      <alignment horizontal="left" vertical="center" wrapText="1"/>
    </xf>
    <xf numFmtId="164" fontId="1" fillId="0" borderId="2" xfId="1" applyNumberFormat="1" applyFont="1" applyBorder="1" applyAlignment="1">
      <alignment horizontal="right"/>
    </xf>
    <xf numFmtId="49" fontId="1" fillId="3" borderId="2" xfId="1" applyNumberFormat="1" applyFont="1" applyFill="1" applyBorder="1" applyAlignment="1">
      <alignment horizontal="center"/>
    </xf>
    <xf numFmtId="164" fontId="1" fillId="3" borderId="2" xfId="1" applyNumberFormat="1" applyFont="1" applyFill="1" applyBorder="1" applyAlignment="1">
      <alignment horizontal="right"/>
    </xf>
    <xf numFmtId="0" fontId="1" fillId="3" borderId="2" xfId="1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2" xfId="1" applyFont="1" applyFill="1" applyBorder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right"/>
    </xf>
    <xf numFmtId="0" fontId="1" fillId="2" borderId="2" xfId="1" applyFont="1" applyFill="1" applyBorder="1" applyAlignment="1">
      <alignment horizontal="left" vertical="center" wrapText="1"/>
    </xf>
    <xf numFmtId="164" fontId="1" fillId="2" borderId="2" xfId="1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left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2" xfId="1" applyNumberFormat="1" applyFont="1" applyFill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49" fontId="1" fillId="0" borderId="2" xfId="1" applyNumberFormat="1" applyFont="1" applyBorder="1" applyAlignment="1">
      <alignment horizontal="center" wrapText="1"/>
    </xf>
    <xf numFmtId="0" fontId="1" fillId="0" borderId="4" xfId="2" applyFont="1">
      <alignment horizontal="left" wrapText="1" indent="2"/>
    </xf>
    <xf numFmtId="49" fontId="1" fillId="0" borderId="5" xfId="3" applyFont="1">
      <alignment horizontal="center"/>
    </xf>
    <xf numFmtId="0" fontId="1" fillId="0" borderId="4" xfId="2" applyFont="1" applyAlignment="1">
      <alignment wrapText="1"/>
    </xf>
    <xf numFmtId="49" fontId="2" fillId="0" borderId="2" xfId="1" applyNumberFormat="1" applyFont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164" fontId="1" fillId="2" borderId="2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vertical="center" wrapText="1"/>
    </xf>
    <xf numFmtId="164" fontId="1" fillId="2" borderId="7" xfId="0" applyNumberFormat="1" applyFont="1" applyFill="1" applyBorder="1" applyAlignment="1">
      <alignment horizontal="right"/>
    </xf>
    <xf numFmtId="0" fontId="1" fillId="3" borderId="6" xfId="0" applyFont="1" applyFill="1" applyBorder="1" applyAlignment="1">
      <alignment horizontal="left" wrapText="1"/>
    </xf>
    <xf numFmtId="164" fontId="1" fillId="3" borderId="7" xfId="4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wrapText="1"/>
    </xf>
    <xf numFmtId="49" fontId="1" fillId="3" borderId="8" xfId="1" applyNumberFormat="1" applyFont="1" applyFill="1" applyBorder="1" applyAlignment="1">
      <alignment horizontal="center"/>
    </xf>
    <xf numFmtId="0" fontId="1" fillId="3" borderId="9" xfId="1" applyFont="1" applyFill="1" applyBorder="1" applyAlignment="1">
      <alignment horizontal="left" vertical="center" wrapText="1"/>
    </xf>
    <xf numFmtId="49" fontId="1" fillId="2" borderId="8" xfId="1" applyNumberFormat="1" applyFont="1" applyFill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7" fillId="2" borderId="0" xfId="0" applyFont="1" applyFill="1"/>
    <xf numFmtId="0" fontId="2" fillId="0" borderId="2" xfId="0" applyFont="1" applyBorder="1"/>
    <xf numFmtId="164" fontId="2" fillId="0" borderId="2" xfId="0" applyNumberFormat="1" applyFont="1" applyBorder="1"/>
    <xf numFmtId="4" fontId="1" fillId="0" borderId="0" xfId="0" applyNumberFormat="1" applyFont="1"/>
    <xf numFmtId="166" fontId="1" fillId="0" borderId="0" xfId="0" applyNumberFormat="1" applyFont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5" fontId="1" fillId="2" borderId="2" xfId="0" applyNumberFormat="1" applyFont="1" applyFill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</cellXfs>
  <cellStyles count="5">
    <cellStyle name="xl32" xfId="2" xr:uid="{9EA58CF8-1B4C-4F8E-A53D-DADAC5EF5C83}"/>
    <cellStyle name="xl45" xfId="3" xr:uid="{92410BA0-6E40-4FA1-BFA7-A29CD73BD040}"/>
    <cellStyle name="Обычный" xfId="0" builtinId="0"/>
    <cellStyle name="Обычный 2" xfId="4" xr:uid="{8761C27B-2C8C-4B2B-AF9C-E784424F97B0}"/>
    <cellStyle name="Обычный_Лист1" xfId="1" xr:uid="{6DD69DEC-EA28-4204-B8A2-56C346734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BEABD-CA7F-4535-AAFF-653A228459EE}">
  <sheetPr>
    <tabColor theme="6" tint="0.59999389629810485"/>
    <pageSetUpPr fitToPage="1"/>
  </sheetPr>
  <dimension ref="A1:C144"/>
  <sheetViews>
    <sheetView tabSelected="1" zoomScale="160" zoomScaleNormal="160" zoomScaleSheetLayoutView="115" workbookViewId="0"/>
  </sheetViews>
  <sheetFormatPr defaultRowHeight="12.75" outlineLevelRow="1" x14ac:dyDescent="0.2"/>
  <cols>
    <col min="1" max="1" width="55.7109375" style="1" customWidth="1"/>
    <col min="2" max="2" width="23.85546875" style="1" customWidth="1"/>
    <col min="3" max="3" width="12.85546875" style="51" customWidth="1"/>
    <col min="4" max="16384" width="9.140625" style="1"/>
  </cols>
  <sheetData>
    <row r="1" spans="1:3" x14ac:dyDescent="0.2">
      <c r="B1" s="57" t="s">
        <v>0</v>
      </c>
      <c r="C1" s="57"/>
    </row>
    <row r="2" spans="1:3" ht="105.75" customHeight="1" x14ac:dyDescent="0.2">
      <c r="A2" s="58" t="s">
        <v>245</v>
      </c>
      <c r="B2" s="58"/>
      <c r="C2" s="58"/>
    </row>
    <row r="3" spans="1:3" ht="53.25" customHeight="1" x14ac:dyDescent="0.2">
      <c r="A3" s="59" t="s">
        <v>1</v>
      </c>
      <c r="B3" s="59"/>
      <c r="C3" s="59"/>
    </row>
    <row r="4" spans="1:3" x14ac:dyDescent="0.2">
      <c r="C4" s="2" t="s">
        <v>2</v>
      </c>
    </row>
    <row r="5" spans="1:3" s="3" customFormat="1" ht="31.5" x14ac:dyDescent="0.2">
      <c r="A5" s="53" t="s">
        <v>3</v>
      </c>
      <c r="B5" s="54" t="s">
        <v>4</v>
      </c>
      <c r="C5" s="55" t="s">
        <v>5</v>
      </c>
    </row>
    <row r="6" spans="1:3" x14ac:dyDescent="0.2">
      <c r="A6" s="4">
        <v>1</v>
      </c>
      <c r="B6" s="5" t="s">
        <v>6</v>
      </c>
      <c r="C6" s="6">
        <v>3</v>
      </c>
    </row>
    <row r="7" spans="1:3" s="10" customFormat="1" x14ac:dyDescent="0.2">
      <c r="A7" s="7" t="s">
        <v>7</v>
      </c>
      <c r="B7" s="8" t="s">
        <v>8</v>
      </c>
      <c r="C7" s="9">
        <f>C8+C47+C75*0</f>
        <v>7907.6835700000001</v>
      </c>
    </row>
    <row r="8" spans="1:3" x14ac:dyDescent="0.2">
      <c r="A8" s="11" t="s">
        <v>9</v>
      </c>
      <c r="B8" s="12"/>
      <c r="C8" s="9">
        <f>C9+C22+C34</f>
        <v>7089.3969999999999</v>
      </c>
    </row>
    <row r="9" spans="1:3" x14ac:dyDescent="0.2">
      <c r="A9" s="7" t="s">
        <v>10</v>
      </c>
      <c r="B9" s="12" t="s">
        <v>11</v>
      </c>
      <c r="C9" s="9">
        <f>C10</f>
        <v>1973.5559999999998</v>
      </c>
    </row>
    <row r="10" spans="1:3" x14ac:dyDescent="0.2">
      <c r="A10" s="13" t="s">
        <v>12</v>
      </c>
      <c r="B10" s="5" t="s">
        <v>13</v>
      </c>
      <c r="C10" s="14">
        <f>SUM(C11:C16)</f>
        <v>1973.5559999999998</v>
      </c>
    </row>
    <row r="11" spans="1:3" ht="211.5" customHeight="1" x14ac:dyDescent="0.2">
      <c r="A11" s="17" t="s">
        <v>14</v>
      </c>
      <c r="B11" s="15" t="s">
        <v>15</v>
      </c>
      <c r="C11" s="16">
        <f>1939.158-308.63768</f>
        <v>1630.5203199999999</v>
      </c>
    </row>
    <row r="12" spans="1:3" ht="140.25" x14ac:dyDescent="0.2">
      <c r="A12" s="17" t="s">
        <v>16</v>
      </c>
      <c r="B12" s="15" t="s">
        <v>17</v>
      </c>
      <c r="C12" s="16">
        <v>0.876</v>
      </c>
    </row>
    <row r="13" spans="1:3" ht="114.75" x14ac:dyDescent="0.2">
      <c r="A13" s="17" t="s">
        <v>18</v>
      </c>
      <c r="B13" s="15" t="s">
        <v>19</v>
      </c>
      <c r="C13" s="16">
        <v>20.22</v>
      </c>
    </row>
    <row r="14" spans="1:3" ht="369.75" x14ac:dyDescent="0.2">
      <c r="A14" s="17" t="s">
        <v>20</v>
      </c>
      <c r="B14" s="15" t="s">
        <v>21</v>
      </c>
      <c r="C14" s="16">
        <v>10.302</v>
      </c>
    </row>
    <row r="15" spans="1:3" ht="89.25" x14ac:dyDescent="0.2">
      <c r="A15" s="17" t="s">
        <v>22</v>
      </c>
      <c r="B15" s="15" t="s">
        <v>23</v>
      </c>
      <c r="C15" s="16">
        <v>3</v>
      </c>
    </row>
    <row r="16" spans="1:3" ht="51" x14ac:dyDescent="0.2">
      <c r="A16" s="17" t="s">
        <v>24</v>
      </c>
      <c r="B16" s="15" t="s">
        <v>25</v>
      </c>
      <c r="C16" s="16">
        <v>308.63767999999999</v>
      </c>
    </row>
    <row r="17" spans="1:3" ht="25.5" hidden="1" outlineLevel="1" x14ac:dyDescent="0.2">
      <c r="A17" s="13" t="s">
        <v>26</v>
      </c>
      <c r="B17" s="5" t="s">
        <v>27</v>
      </c>
      <c r="C17" s="14">
        <v>0</v>
      </c>
    </row>
    <row r="18" spans="1:3" ht="51" hidden="1" outlineLevel="1" x14ac:dyDescent="0.2">
      <c r="A18" s="13" t="s">
        <v>28</v>
      </c>
      <c r="B18" s="5" t="s">
        <v>29</v>
      </c>
      <c r="C18" s="14">
        <v>0</v>
      </c>
    </row>
    <row r="19" spans="1:3" ht="63.75" hidden="1" outlineLevel="1" x14ac:dyDescent="0.2">
      <c r="A19" s="13" t="s">
        <v>30</v>
      </c>
      <c r="B19" s="5" t="s">
        <v>31</v>
      </c>
      <c r="C19" s="14">
        <v>0</v>
      </c>
    </row>
    <row r="20" spans="1:3" ht="51" hidden="1" outlineLevel="1" x14ac:dyDescent="0.2">
      <c r="A20" s="13" t="s">
        <v>32</v>
      </c>
      <c r="B20" s="5" t="s">
        <v>33</v>
      </c>
      <c r="C20" s="14">
        <v>0</v>
      </c>
    </row>
    <row r="21" spans="1:3" ht="51" hidden="1" outlineLevel="1" x14ac:dyDescent="0.2">
      <c r="A21" s="13" t="s">
        <v>34</v>
      </c>
      <c r="B21" s="5" t="s">
        <v>35</v>
      </c>
      <c r="C21" s="14">
        <v>0</v>
      </c>
    </row>
    <row r="22" spans="1:3" collapsed="1" x14ac:dyDescent="0.2">
      <c r="A22" s="7" t="s">
        <v>36</v>
      </c>
      <c r="B22" s="12" t="s">
        <v>37</v>
      </c>
      <c r="C22" s="9">
        <f>C23+C31</f>
        <v>3785.672</v>
      </c>
    </row>
    <row r="23" spans="1:3" ht="25.5" x14ac:dyDescent="0.2">
      <c r="A23" s="13" t="s">
        <v>38</v>
      </c>
      <c r="B23" s="5" t="s">
        <v>39</v>
      </c>
      <c r="C23" s="14">
        <f>C24+C27</f>
        <v>2439.672</v>
      </c>
    </row>
    <row r="24" spans="1:3" ht="25.5" x14ac:dyDescent="0.2">
      <c r="A24" s="13" t="s">
        <v>40</v>
      </c>
      <c r="B24" s="5" t="s">
        <v>41</v>
      </c>
      <c r="C24" s="14">
        <f>C25+C26</f>
        <v>1809.5340000000001</v>
      </c>
    </row>
    <row r="25" spans="1:3" ht="25.5" x14ac:dyDescent="0.2">
      <c r="A25" s="17" t="s">
        <v>40</v>
      </c>
      <c r="B25" s="15" t="s">
        <v>42</v>
      </c>
      <c r="C25" s="16">
        <v>1809.5340000000001</v>
      </c>
    </row>
    <row r="26" spans="1:3" ht="25.5" hidden="1" outlineLevel="1" x14ac:dyDescent="0.2">
      <c r="A26" s="17" t="s">
        <v>43</v>
      </c>
      <c r="B26" s="15" t="s">
        <v>44</v>
      </c>
      <c r="C26" s="16">
        <v>0</v>
      </c>
    </row>
    <row r="27" spans="1:3" ht="38.25" collapsed="1" x14ac:dyDescent="0.2">
      <c r="A27" s="13" t="s">
        <v>45</v>
      </c>
      <c r="B27" s="5" t="s">
        <v>46</v>
      </c>
      <c r="C27" s="14">
        <f>C28</f>
        <v>630.13800000000003</v>
      </c>
    </row>
    <row r="28" spans="1:3" ht="38.25" x14ac:dyDescent="0.2">
      <c r="A28" s="17" t="s">
        <v>45</v>
      </c>
      <c r="B28" s="15" t="s">
        <v>47</v>
      </c>
      <c r="C28" s="16">
        <v>630.13800000000003</v>
      </c>
    </row>
    <row r="29" spans="1:3" ht="38.25" hidden="1" outlineLevel="1" x14ac:dyDescent="0.2">
      <c r="A29" s="13" t="s">
        <v>48</v>
      </c>
      <c r="B29" s="5" t="s">
        <v>49</v>
      </c>
      <c r="C29" s="14">
        <v>0</v>
      </c>
    </row>
    <row r="30" spans="1:3" ht="25.5" hidden="1" outlineLevel="1" x14ac:dyDescent="0.2">
      <c r="A30" s="13" t="s">
        <v>50</v>
      </c>
      <c r="B30" s="5" t="s">
        <v>51</v>
      </c>
      <c r="C30" s="14">
        <v>0</v>
      </c>
    </row>
    <row r="31" spans="1:3" collapsed="1" x14ac:dyDescent="0.2">
      <c r="A31" s="13" t="s">
        <v>52</v>
      </c>
      <c r="B31" s="5" t="s">
        <v>53</v>
      </c>
      <c r="C31" s="14">
        <f>C33</f>
        <v>1346</v>
      </c>
    </row>
    <row r="32" spans="1:3" ht="25.5" hidden="1" outlineLevel="1" x14ac:dyDescent="0.2">
      <c r="A32" s="13" t="s">
        <v>54</v>
      </c>
      <c r="B32" s="5" t="s">
        <v>55</v>
      </c>
      <c r="C32" s="14">
        <v>0</v>
      </c>
    </row>
    <row r="33" spans="1:3" collapsed="1" x14ac:dyDescent="0.2">
      <c r="A33" s="17" t="s">
        <v>52</v>
      </c>
      <c r="B33" s="15" t="s">
        <v>56</v>
      </c>
      <c r="C33" s="16">
        <v>1346</v>
      </c>
    </row>
    <row r="34" spans="1:3" collapsed="1" x14ac:dyDescent="0.2">
      <c r="A34" s="7" t="s">
        <v>57</v>
      </c>
      <c r="B34" s="12" t="s">
        <v>58</v>
      </c>
      <c r="C34" s="9">
        <f>C35+C37</f>
        <v>1330.1690000000001</v>
      </c>
    </row>
    <row r="35" spans="1:3" x14ac:dyDescent="0.2">
      <c r="A35" s="13" t="s">
        <v>59</v>
      </c>
      <c r="B35" s="5" t="s">
        <v>60</v>
      </c>
      <c r="C35" s="14">
        <f>C36</f>
        <v>665</v>
      </c>
    </row>
    <row r="36" spans="1:3" ht="38.25" x14ac:dyDescent="0.2">
      <c r="A36" s="17" t="s">
        <v>61</v>
      </c>
      <c r="B36" s="15" t="s">
        <v>62</v>
      </c>
      <c r="C36" s="16">
        <f>713.26*0+665</f>
        <v>665</v>
      </c>
    </row>
    <row r="37" spans="1:3" x14ac:dyDescent="0.2">
      <c r="A37" s="13" t="s">
        <v>63</v>
      </c>
      <c r="B37" s="5" t="s">
        <v>64</v>
      </c>
      <c r="C37" s="14">
        <f>C38+C40</f>
        <v>665.1690000000001</v>
      </c>
    </row>
    <row r="38" spans="1:3" ht="25.5" x14ac:dyDescent="0.2">
      <c r="A38" s="13" t="s">
        <v>65</v>
      </c>
      <c r="B38" s="5" t="s">
        <v>66</v>
      </c>
      <c r="C38" s="14">
        <f>C39</f>
        <v>475.11900000000003</v>
      </c>
    </row>
    <row r="39" spans="1:3" ht="25.5" x14ac:dyDescent="0.2">
      <c r="A39" s="17" t="s">
        <v>65</v>
      </c>
      <c r="B39" s="15" t="s">
        <v>67</v>
      </c>
      <c r="C39" s="16">
        <f>465.1*0+475.119</f>
        <v>475.11900000000003</v>
      </c>
    </row>
    <row r="40" spans="1:3" ht="25.5" x14ac:dyDescent="0.2">
      <c r="A40" s="13" t="s">
        <v>68</v>
      </c>
      <c r="B40" s="5" t="s">
        <v>69</v>
      </c>
      <c r="C40" s="14">
        <f>C41</f>
        <v>190.05</v>
      </c>
    </row>
    <row r="41" spans="1:3" s="18" customFormat="1" ht="25.5" x14ac:dyDescent="0.2">
      <c r="A41" s="17" t="s">
        <v>68</v>
      </c>
      <c r="B41" s="15" t="s">
        <v>70</v>
      </c>
      <c r="C41" s="16">
        <f>186.6*0+190.05</f>
        <v>190.05</v>
      </c>
    </row>
    <row r="42" spans="1:3" s="18" customFormat="1" ht="25.5" hidden="1" outlineLevel="1" x14ac:dyDescent="0.2">
      <c r="A42" s="19" t="s">
        <v>71</v>
      </c>
      <c r="B42" s="20" t="s">
        <v>72</v>
      </c>
      <c r="C42" s="21">
        <v>0</v>
      </c>
    </row>
    <row r="43" spans="1:3" s="18" customFormat="1" hidden="1" outlineLevel="1" x14ac:dyDescent="0.2">
      <c r="A43" s="22" t="s">
        <v>73</v>
      </c>
      <c r="B43" s="20" t="s">
        <v>74</v>
      </c>
      <c r="C43" s="23">
        <v>0</v>
      </c>
    </row>
    <row r="44" spans="1:3" s="18" customFormat="1" ht="25.5" hidden="1" outlineLevel="1" x14ac:dyDescent="0.2">
      <c r="A44" s="22" t="s">
        <v>75</v>
      </c>
      <c r="B44" s="20" t="s">
        <v>76</v>
      </c>
      <c r="C44" s="23"/>
    </row>
    <row r="45" spans="1:3" s="18" customFormat="1" ht="25.5" hidden="1" outlineLevel="1" x14ac:dyDescent="0.2">
      <c r="A45" s="22" t="s">
        <v>77</v>
      </c>
      <c r="B45" s="20" t="s">
        <v>78</v>
      </c>
      <c r="C45" s="23">
        <v>0</v>
      </c>
    </row>
    <row r="46" spans="1:3" s="18" customFormat="1" ht="25.5" hidden="1" outlineLevel="1" x14ac:dyDescent="0.2">
      <c r="A46" s="22" t="s">
        <v>79</v>
      </c>
      <c r="B46" s="20" t="s">
        <v>80</v>
      </c>
      <c r="C46" s="23">
        <v>0</v>
      </c>
    </row>
    <row r="47" spans="1:3" s="18" customFormat="1" collapsed="1" x14ac:dyDescent="0.2">
      <c r="A47" s="24" t="s">
        <v>81</v>
      </c>
      <c r="B47" s="25"/>
      <c r="C47" s="21">
        <f>C48+C63+C59+C75</f>
        <v>818.28656999999998</v>
      </c>
    </row>
    <row r="48" spans="1:3" s="18" customFormat="1" ht="38.25" x14ac:dyDescent="0.2">
      <c r="A48" s="19" t="s">
        <v>82</v>
      </c>
      <c r="B48" s="26" t="s">
        <v>83</v>
      </c>
      <c r="C48" s="21">
        <f>C49</f>
        <v>377.69301999999999</v>
      </c>
    </row>
    <row r="49" spans="1:3" ht="63.75" x14ac:dyDescent="0.2">
      <c r="A49" s="13" t="s">
        <v>84</v>
      </c>
      <c r="B49" s="5" t="s">
        <v>85</v>
      </c>
      <c r="C49" s="14">
        <f>C52+C54</f>
        <v>377.69301999999999</v>
      </c>
    </row>
    <row r="50" spans="1:3" ht="51" hidden="1" outlineLevel="1" x14ac:dyDescent="0.2">
      <c r="A50" s="13" t="s">
        <v>86</v>
      </c>
      <c r="B50" s="5" t="s">
        <v>87</v>
      </c>
      <c r="C50" s="14">
        <v>0</v>
      </c>
    </row>
    <row r="51" spans="1:3" ht="63.75" hidden="1" outlineLevel="1" x14ac:dyDescent="0.2">
      <c r="A51" s="13" t="s">
        <v>88</v>
      </c>
      <c r="B51" s="5" t="s">
        <v>89</v>
      </c>
      <c r="C51" s="14">
        <v>0</v>
      </c>
    </row>
    <row r="52" spans="1:3" ht="63.75" collapsed="1" x14ac:dyDescent="0.2">
      <c r="A52" s="13" t="s">
        <v>90</v>
      </c>
      <c r="B52" s="5" t="s">
        <v>91</v>
      </c>
      <c r="C52" s="14">
        <f>C53</f>
        <v>110.509</v>
      </c>
    </row>
    <row r="53" spans="1:3" ht="63.75" x14ac:dyDescent="0.2">
      <c r="A53" s="17" t="s">
        <v>92</v>
      </c>
      <c r="B53" s="15" t="s">
        <v>93</v>
      </c>
      <c r="C53" s="16">
        <v>110.509</v>
      </c>
    </row>
    <row r="54" spans="1:3" ht="63.75" x14ac:dyDescent="0.2">
      <c r="A54" s="13" t="s">
        <v>94</v>
      </c>
      <c r="B54" s="5" t="s">
        <v>95</v>
      </c>
      <c r="C54" s="14">
        <f>C55</f>
        <v>267.18401999999998</v>
      </c>
    </row>
    <row r="55" spans="1:3" ht="51" x14ac:dyDescent="0.2">
      <c r="A55" s="17" t="s">
        <v>96</v>
      </c>
      <c r="B55" s="15" t="s">
        <v>97</v>
      </c>
      <c r="C55" s="16">
        <v>267.18401999999998</v>
      </c>
    </row>
    <row r="56" spans="1:3" ht="63.75" hidden="1" outlineLevel="1" x14ac:dyDescent="0.2">
      <c r="A56" s="13" t="s">
        <v>98</v>
      </c>
      <c r="B56" s="5" t="s">
        <v>99</v>
      </c>
      <c r="C56" s="14">
        <v>0</v>
      </c>
    </row>
    <row r="57" spans="1:3" ht="63.75" hidden="1" outlineLevel="1" x14ac:dyDescent="0.2">
      <c r="A57" s="13" t="s">
        <v>100</v>
      </c>
      <c r="B57" s="5" t="s">
        <v>101</v>
      </c>
      <c r="C57" s="14">
        <v>0</v>
      </c>
    </row>
    <row r="58" spans="1:3" ht="63.75" hidden="1" outlineLevel="1" x14ac:dyDescent="0.2">
      <c r="A58" s="13" t="s">
        <v>102</v>
      </c>
      <c r="B58" s="5" t="s">
        <v>103</v>
      </c>
      <c r="C58" s="14">
        <v>0</v>
      </c>
    </row>
    <row r="59" spans="1:3" ht="25.5" collapsed="1" x14ac:dyDescent="0.2">
      <c r="A59" s="19" t="s">
        <v>104</v>
      </c>
      <c r="B59" s="26" t="s">
        <v>105</v>
      </c>
      <c r="C59" s="21">
        <f t="shared" ref="C59:C61" si="0">C60</f>
        <v>0</v>
      </c>
    </row>
    <row r="60" spans="1:3" x14ac:dyDescent="0.2">
      <c r="A60" s="27" t="s">
        <v>106</v>
      </c>
      <c r="B60" s="5" t="s">
        <v>107</v>
      </c>
      <c r="C60" s="14">
        <f t="shared" si="0"/>
        <v>0</v>
      </c>
    </row>
    <row r="61" spans="1:3" x14ac:dyDescent="0.2">
      <c r="A61" s="27" t="s">
        <v>108</v>
      </c>
      <c r="B61" s="5" t="s">
        <v>109</v>
      </c>
      <c r="C61" s="14">
        <f t="shared" si="0"/>
        <v>0</v>
      </c>
    </row>
    <row r="62" spans="1:3" ht="25.5" x14ac:dyDescent="0.2">
      <c r="A62" s="28" t="s">
        <v>110</v>
      </c>
      <c r="B62" s="15" t="s">
        <v>111</v>
      </c>
      <c r="C62" s="16">
        <v>0</v>
      </c>
    </row>
    <row r="63" spans="1:3" ht="25.5" x14ac:dyDescent="0.2">
      <c r="A63" s="7" t="s">
        <v>112</v>
      </c>
      <c r="B63" s="12" t="s">
        <v>113</v>
      </c>
      <c r="C63" s="9">
        <f t="shared" ref="C63:C65" si="1">C64</f>
        <v>440.59354999999999</v>
      </c>
    </row>
    <row r="64" spans="1:3" ht="63.75" x14ac:dyDescent="0.2">
      <c r="A64" s="13" t="s">
        <v>114</v>
      </c>
      <c r="B64" s="5" t="s">
        <v>115</v>
      </c>
      <c r="C64" s="14">
        <f t="shared" si="1"/>
        <v>440.59354999999999</v>
      </c>
    </row>
    <row r="65" spans="1:3" ht="76.5" x14ac:dyDescent="0.2">
      <c r="A65" s="13" t="s">
        <v>116</v>
      </c>
      <c r="B65" s="29" t="s">
        <v>117</v>
      </c>
      <c r="C65" s="14">
        <f t="shared" si="1"/>
        <v>440.59354999999999</v>
      </c>
    </row>
    <row r="66" spans="1:3" s="18" customFormat="1" ht="76.5" x14ac:dyDescent="0.2">
      <c r="A66" s="17" t="s">
        <v>118</v>
      </c>
      <c r="B66" s="15" t="s">
        <v>119</v>
      </c>
      <c r="C66" s="16">
        <v>440.59354999999999</v>
      </c>
    </row>
    <row r="67" spans="1:3" ht="51" hidden="1" outlineLevel="1" x14ac:dyDescent="0.2">
      <c r="A67" s="13" t="s">
        <v>120</v>
      </c>
      <c r="B67" s="5" t="s">
        <v>121</v>
      </c>
      <c r="C67" s="14">
        <v>0</v>
      </c>
    </row>
    <row r="68" spans="1:3" ht="25.5" hidden="1" outlineLevel="1" x14ac:dyDescent="0.2">
      <c r="A68" s="13" t="s">
        <v>122</v>
      </c>
      <c r="B68" s="5" t="s">
        <v>123</v>
      </c>
      <c r="C68" s="14">
        <v>0</v>
      </c>
    </row>
    <row r="69" spans="1:3" ht="38.25" hidden="1" outlineLevel="1" x14ac:dyDescent="0.2">
      <c r="A69" s="13" t="s">
        <v>124</v>
      </c>
      <c r="B69" s="5" t="s">
        <v>125</v>
      </c>
      <c r="C69" s="14">
        <v>0</v>
      </c>
    </row>
    <row r="70" spans="1:3" hidden="1" outlineLevel="1" x14ac:dyDescent="0.2">
      <c r="A70" s="7" t="s">
        <v>126</v>
      </c>
      <c r="B70" s="5" t="s">
        <v>127</v>
      </c>
      <c r="C70" s="9">
        <v>0</v>
      </c>
    </row>
    <row r="71" spans="1:3" ht="51" hidden="1" outlineLevel="1" x14ac:dyDescent="0.2">
      <c r="A71" s="30" t="s">
        <v>128</v>
      </c>
      <c r="B71" s="31" t="s">
        <v>129</v>
      </c>
      <c r="C71" s="14">
        <v>0</v>
      </c>
    </row>
    <row r="72" spans="1:3" ht="63.75" hidden="1" outlineLevel="1" x14ac:dyDescent="0.2">
      <c r="A72" s="30" t="s">
        <v>130</v>
      </c>
      <c r="B72" s="31" t="s">
        <v>131</v>
      </c>
      <c r="C72" s="14">
        <v>0</v>
      </c>
    </row>
    <row r="73" spans="1:3" ht="25.5" hidden="1" outlineLevel="1" x14ac:dyDescent="0.2">
      <c r="A73" s="32" t="s">
        <v>132</v>
      </c>
      <c r="B73" s="31" t="s">
        <v>133</v>
      </c>
      <c r="C73" s="14">
        <v>0</v>
      </c>
    </row>
    <row r="74" spans="1:3" ht="38.25" hidden="1" outlineLevel="1" x14ac:dyDescent="0.2">
      <c r="A74" s="32" t="s">
        <v>134</v>
      </c>
      <c r="B74" s="31" t="s">
        <v>135</v>
      </c>
      <c r="C74" s="14">
        <v>0</v>
      </c>
    </row>
    <row r="75" spans="1:3" hidden="1" outlineLevel="1" x14ac:dyDescent="0.2">
      <c r="A75" s="7" t="s">
        <v>136</v>
      </c>
      <c r="B75" s="12" t="s">
        <v>137</v>
      </c>
      <c r="C75" s="9">
        <f>C80</f>
        <v>0</v>
      </c>
    </row>
    <row r="76" spans="1:3" hidden="1" outlineLevel="1" x14ac:dyDescent="0.2">
      <c r="A76" s="13" t="s">
        <v>138</v>
      </c>
      <c r="B76" s="5" t="s">
        <v>139</v>
      </c>
      <c r="C76" s="14"/>
    </row>
    <row r="77" spans="1:3" hidden="1" outlineLevel="1" x14ac:dyDescent="0.2">
      <c r="A77" s="13" t="s">
        <v>140</v>
      </c>
      <c r="B77" s="5" t="s">
        <v>141</v>
      </c>
      <c r="C77" s="14"/>
    </row>
    <row r="78" spans="1:3" hidden="1" outlineLevel="1" x14ac:dyDescent="0.2">
      <c r="A78" s="13" t="s">
        <v>142</v>
      </c>
      <c r="B78" s="5" t="s">
        <v>143</v>
      </c>
      <c r="C78" s="14">
        <v>0</v>
      </c>
    </row>
    <row r="79" spans="1:3" hidden="1" outlineLevel="1" x14ac:dyDescent="0.2">
      <c r="A79" s="13" t="s">
        <v>144</v>
      </c>
      <c r="B79" s="5" t="s">
        <v>145</v>
      </c>
      <c r="C79" s="14">
        <v>0</v>
      </c>
    </row>
    <row r="80" spans="1:3" ht="25.5" hidden="1" outlineLevel="1" x14ac:dyDescent="0.2">
      <c r="A80" s="7" t="s">
        <v>146</v>
      </c>
      <c r="B80" s="33" t="s">
        <v>147</v>
      </c>
      <c r="C80" s="9">
        <f>C81</f>
        <v>0</v>
      </c>
    </row>
    <row r="81" spans="1:3" ht="25.5" hidden="1" outlineLevel="1" x14ac:dyDescent="0.2">
      <c r="A81" s="7" t="s">
        <v>148</v>
      </c>
      <c r="B81" s="33" t="s">
        <v>149</v>
      </c>
      <c r="C81" s="9">
        <f>SUM(C82:C85)</f>
        <v>0</v>
      </c>
    </row>
    <row r="82" spans="1:3" ht="25.5" hidden="1" outlineLevel="1" x14ac:dyDescent="0.2">
      <c r="A82" s="17" t="s">
        <v>150</v>
      </c>
      <c r="B82" s="15" t="s">
        <v>151</v>
      </c>
      <c r="C82" s="16">
        <v>0</v>
      </c>
    </row>
    <row r="83" spans="1:3" ht="25.5" hidden="1" outlineLevel="1" x14ac:dyDescent="0.2">
      <c r="A83" s="17" t="s">
        <v>152</v>
      </c>
      <c r="B83" s="15" t="s">
        <v>153</v>
      </c>
      <c r="C83" s="16">
        <v>0</v>
      </c>
    </row>
    <row r="84" spans="1:3" ht="25.5" hidden="1" outlineLevel="1" x14ac:dyDescent="0.2">
      <c r="A84" s="17" t="s">
        <v>154</v>
      </c>
      <c r="B84" s="15" t="s">
        <v>155</v>
      </c>
      <c r="C84" s="16">
        <v>0</v>
      </c>
    </row>
    <row r="85" spans="1:3" ht="25.5" hidden="1" outlineLevel="1" x14ac:dyDescent="0.2">
      <c r="A85" s="17" t="s">
        <v>156</v>
      </c>
      <c r="B85" s="15" t="s">
        <v>157</v>
      </c>
      <c r="C85" s="16">
        <v>0</v>
      </c>
    </row>
    <row r="86" spans="1:3" s="18" customFormat="1" collapsed="1" x14ac:dyDescent="0.2">
      <c r="A86" s="19" t="s">
        <v>158</v>
      </c>
      <c r="B86" s="34" t="s">
        <v>159</v>
      </c>
      <c r="C86" s="21">
        <f>C87+C133+C136</f>
        <v>60931.726869999999</v>
      </c>
    </row>
    <row r="87" spans="1:3" ht="25.5" x14ac:dyDescent="0.2">
      <c r="A87" s="11" t="s">
        <v>160</v>
      </c>
      <c r="B87" s="12" t="s">
        <v>161</v>
      </c>
      <c r="C87" s="21">
        <f>C88+C96+C118+C125</f>
        <v>60931.726869999999</v>
      </c>
    </row>
    <row r="88" spans="1:3" x14ac:dyDescent="0.2">
      <c r="A88" s="11" t="s">
        <v>162</v>
      </c>
      <c r="B88" s="8" t="s">
        <v>163</v>
      </c>
      <c r="C88" s="9">
        <f>C89+C94</f>
        <v>22337.360000000001</v>
      </c>
    </row>
    <row r="89" spans="1:3" x14ac:dyDescent="0.2">
      <c r="A89" s="35" t="s">
        <v>164</v>
      </c>
      <c r="B89" s="5" t="s">
        <v>165</v>
      </c>
      <c r="C89" s="14">
        <f>C90</f>
        <v>22337.360000000001</v>
      </c>
    </row>
    <row r="90" spans="1:3" ht="38.25" x14ac:dyDescent="0.2">
      <c r="A90" s="13" t="s">
        <v>166</v>
      </c>
      <c r="B90" s="5" t="s">
        <v>167</v>
      </c>
      <c r="C90" s="14">
        <f>C91+C92+C93</f>
        <v>22337.360000000001</v>
      </c>
    </row>
    <row r="91" spans="1:3" ht="25.5" x14ac:dyDescent="0.2">
      <c r="A91" s="17" t="s">
        <v>168</v>
      </c>
      <c r="B91" s="15" t="s">
        <v>167</v>
      </c>
      <c r="C91" s="16">
        <f>1647.403+8366.413</f>
        <v>10013.816000000001</v>
      </c>
    </row>
    <row r="92" spans="1:3" ht="63.75" x14ac:dyDescent="0.2">
      <c r="A92" s="17" t="s">
        <v>169</v>
      </c>
      <c r="B92" s="15" t="s">
        <v>167</v>
      </c>
      <c r="C92" s="16">
        <v>9335.2839999999997</v>
      </c>
    </row>
    <row r="93" spans="1:3" ht="38.25" x14ac:dyDescent="0.2">
      <c r="A93" s="17" t="s">
        <v>170</v>
      </c>
      <c r="B93" s="15" t="s">
        <v>167</v>
      </c>
      <c r="C93" s="16">
        <v>2988.26</v>
      </c>
    </row>
    <row r="94" spans="1:3" ht="25.5" hidden="1" outlineLevel="1" x14ac:dyDescent="0.2">
      <c r="A94" s="13" t="s">
        <v>171</v>
      </c>
      <c r="B94" s="5" t="s">
        <v>172</v>
      </c>
      <c r="C94" s="36">
        <f>C95</f>
        <v>0</v>
      </c>
    </row>
    <row r="95" spans="1:3" ht="25.5" hidden="1" outlineLevel="1" x14ac:dyDescent="0.2">
      <c r="A95" s="17" t="s">
        <v>173</v>
      </c>
      <c r="B95" s="15" t="s">
        <v>174</v>
      </c>
      <c r="C95" s="16">
        <v>0</v>
      </c>
    </row>
    <row r="96" spans="1:3" ht="25.5" collapsed="1" x14ac:dyDescent="0.2">
      <c r="A96" s="11" t="s">
        <v>175</v>
      </c>
      <c r="B96" s="8" t="s">
        <v>176</v>
      </c>
      <c r="C96" s="21">
        <f>C101+C99+C103+C105</f>
        <v>31638.000059999998</v>
      </c>
    </row>
    <row r="97" spans="1:3" hidden="1" outlineLevel="1" x14ac:dyDescent="0.2">
      <c r="A97" s="13" t="s">
        <v>177</v>
      </c>
      <c r="B97" s="5" t="s">
        <v>178</v>
      </c>
      <c r="C97" s="14">
        <v>0</v>
      </c>
    </row>
    <row r="98" spans="1:3" hidden="1" outlineLevel="1" x14ac:dyDescent="0.2">
      <c r="A98" s="13" t="s">
        <v>179</v>
      </c>
      <c r="B98" s="5" t="s">
        <v>180</v>
      </c>
      <c r="C98" s="14">
        <v>0</v>
      </c>
    </row>
    <row r="99" spans="1:3" ht="25.5" hidden="1" outlineLevel="1" x14ac:dyDescent="0.2">
      <c r="A99" s="13" t="s">
        <v>181</v>
      </c>
      <c r="B99" s="5" t="s">
        <v>182</v>
      </c>
      <c r="C99" s="14">
        <f>C100</f>
        <v>0</v>
      </c>
    </row>
    <row r="100" spans="1:3" ht="25.5" hidden="1" outlineLevel="1" x14ac:dyDescent="0.2">
      <c r="A100" s="13" t="s">
        <v>183</v>
      </c>
      <c r="B100" s="5" t="s">
        <v>184</v>
      </c>
      <c r="C100" s="14">
        <f>5135.06666-5135.06666</f>
        <v>0</v>
      </c>
    </row>
    <row r="101" spans="1:3" s="18" customFormat="1" ht="38.25" hidden="1" outlineLevel="1" x14ac:dyDescent="0.2">
      <c r="A101" s="37" t="s">
        <v>185</v>
      </c>
      <c r="B101" s="20" t="s">
        <v>186</v>
      </c>
      <c r="C101" s="38">
        <f>C102</f>
        <v>0</v>
      </c>
    </row>
    <row r="102" spans="1:3" s="18" customFormat="1" ht="38.25" hidden="1" outlineLevel="1" x14ac:dyDescent="0.2">
      <c r="A102" s="39" t="s">
        <v>187</v>
      </c>
      <c r="B102" s="15" t="s">
        <v>188</v>
      </c>
      <c r="C102" s="40">
        <f>1140.339*0</f>
        <v>0</v>
      </c>
    </row>
    <row r="103" spans="1:3" ht="25.5" hidden="1" outlineLevel="1" x14ac:dyDescent="0.2">
      <c r="A103" s="27" t="s">
        <v>189</v>
      </c>
      <c r="B103" s="5" t="s">
        <v>190</v>
      </c>
      <c r="C103" s="41">
        <f>C104</f>
        <v>0</v>
      </c>
    </row>
    <row r="104" spans="1:3" s="18" customFormat="1" ht="38.25" hidden="1" outlineLevel="1" x14ac:dyDescent="0.2">
      <c r="A104" s="42" t="s">
        <v>191</v>
      </c>
      <c r="B104" s="20" t="s">
        <v>192</v>
      </c>
      <c r="C104" s="36">
        <v>0</v>
      </c>
    </row>
    <row r="105" spans="1:3" collapsed="1" x14ac:dyDescent="0.2">
      <c r="A105" s="13" t="s">
        <v>193</v>
      </c>
      <c r="B105" s="5" t="s">
        <v>194</v>
      </c>
      <c r="C105" s="14">
        <f>C106+C117</f>
        <v>31638.000059999998</v>
      </c>
    </row>
    <row r="106" spans="1:3" x14ac:dyDescent="0.2">
      <c r="A106" s="13" t="s">
        <v>195</v>
      </c>
      <c r="B106" s="5" t="s">
        <v>196</v>
      </c>
      <c r="C106" s="14">
        <f>SUM(C107:C116)</f>
        <v>31638.000059999998</v>
      </c>
    </row>
    <row r="107" spans="1:3" ht="51" x14ac:dyDescent="0.2">
      <c r="A107" s="28" t="s">
        <v>197</v>
      </c>
      <c r="B107" s="43" t="s">
        <v>198</v>
      </c>
      <c r="C107" s="16">
        <f>15976.38319*0+17855.95768</f>
        <v>17855.95768</v>
      </c>
    </row>
    <row r="108" spans="1:3" s="18" customFormat="1" ht="51" x14ac:dyDescent="0.2">
      <c r="A108" s="44" t="s">
        <v>199</v>
      </c>
      <c r="B108" s="43" t="s">
        <v>198</v>
      </c>
      <c r="C108" s="16">
        <v>13746</v>
      </c>
    </row>
    <row r="109" spans="1:3" s="18" customFormat="1" ht="51" x14ac:dyDescent="0.2">
      <c r="A109" s="17" t="s">
        <v>200</v>
      </c>
      <c r="B109" s="43" t="s">
        <v>198</v>
      </c>
      <c r="C109" s="16">
        <f>34.731+1.31138</f>
        <v>36.042380000000001</v>
      </c>
    </row>
    <row r="110" spans="1:3" s="18" customFormat="1" ht="38.25" hidden="1" outlineLevel="1" x14ac:dyDescent="0.2">
      <c r="A110" s="17" t="s">
        <v>201</v>
      </c>
      <c r="B110" s="43" t="s">
        <v>198</v>
      </c>
      <c r="C110" s="16">
        <v>0</v>
      </c>
    </row>
    <row r="111" spans="1:3" s="18" customFormat="1" ht="38.25" hidden="1" outlineLevel="1" x14ac:dyDescent="0.2">
      <c r="A111" s="17" t="s">
        <v>202</v>
      </c>
      <c r="B111" s="43" t="s">
        <v>198</v>
      </c>
      <c r="C111" s="16">
        <v>0</v>
      </c>
    </row>
    <row r="112" spans="1:3" s="18" customFormat="1" ht="63.75" hidden="1" outlineLevel="1" x14ac:dyDescent="0.2">
      <c r="A112" s="17" t="s">
        <v>203</v>
      </c>
      <c r="B112" s="43" t="s">
        <v>198</v>
      </c>
      <c r="C112" s="16">
        <v>0</v>
      </c>
    </row>
    <row r="113" spans="1:3" s="18" customFormat="1" ht="63.75" hidden="1" outlineLevel="1" x14ac:dyDescent="0.2">
      <c r="A113" s="22" t="s">
        <v>204</v>
      </c>
      <c r="B113" s="45" t="s">
        <v>198</v>
      </c>
      <c r="C113" s="23">
        <v>0</v>
      </c>
    </row>
    <row r="114" spans="1:3" s="18" customFormat="1" ht="38.25" hidden="1" outlineLevel="1" x14ac:dyDescent="0.2">
      <c r="A114" s="22" t="s">
        <v>205</v>
      </c>
      <c r="B114" s="45" t="s">
        <v>198</v>
      </c>
      <c r="C114" s="23">
        <v>0</v>
      </c>
    </row>
    <row r="115" spans="1:3" s="18" customFormat="1" ht="25.5" hidden="1" outlineLevel="1" x14ac:dyDescent="0.2">
      <c r="A115" s="22" t="s">
        <v>206</v>
      </c>
      <c r="B115" s="45" t="s">
        <v>198</v>
      </c>
      <c r="C115" s="23">
        <v>0</v>
      </c>
    </row>
    <row r="116" spans="1:3" s="18" customFormat="1" ht="38.25" hidden="1" outlineLevel="1" x14ac:dyDescent="0.2">
      <c r="A116" s="22" t="s">
        <v>207</v>
      </c>
      <c r="B116" s="45" t="s">
        <v>198</v>
      </c>
      <c r="C116" s="23">
        <v>0</v>
      </c>
    </row>
    <row r="117" spans="1:3" s="18" customFormat="1" ht="38.25" hidden="1" outlineLevel="1" collapsed="1" x14ac:dyDescent="0.2">
      <c r="A117" s="17" t="s">
        <v>208</v>
      </c>
      <c r="B117" s="15" t="s">
        <v>209</v>
      </c>
      <c r="C117" s="16">
        <v>0</v>
      </c>
    </row>
    <row r="118" spans="1:3" s="10" customFormat="1" ht="25.5" collapsed="1" x14ac:dyDescent="0.2">
      <c r="A118" s="7" t="s">
        <v>210</v>
      </c>
      <c r="B118" s="8" t="s">
        <v>211</v>
      </c>
      <c r="C118" s="9">
        <f>C119+C121</f>
        <v>1331.3718100000001</v>
      </c>
    </row>
    <row r="119" spans="1:3" ht="38.25" x14ac:dyDescent="0.2">
      <c r="A119" s="13" t="s">
        <v>212</v>
      </c>
      <c r="B119" s="5" t="s">
        <v>213</v>
      </c>
      <c r="C119" s="14">
        <f>C120</f>
        <v>924.41281000000004</v>
      </c>
    </row>
    <row r="120" spans="1:3" s="18" customFormat="1" ht="38.25" x14ac:dyDescent="0.2">
      <c r="A120" s="17" t="s">
        <v>214</v>
      </c>
      <c r="B120" s="15" t="s">
        <v>215</v>
      </c>
      <c r="C120" s="16">
        <v>924.41281000000004</v>
      </c>
    </row>
    <row r="121" spans="1:3" ht="25.5" x14ac:dyDescent="0.2">
      <c r="A121" s="13" t="s">
        <v>216</v>
      </c>
      <c r="B121" s="5" t="s">
        <v>217</v>
      </c>
      <c r="C121" s="14">
        <f>C122</f>
        <v>406.959</v>
      </c>
    </row>
    <row r="122" spans="1:3" ht="25.5" x14ac:dyDescent="0.2">
      <c r="A122" s="13" t="s">
        <v>218</v>
      </c>
      <c r="B122" s="5" t="s">
        <v>219</v>
      </c>
      <c r="C122" s="14">
        <f>SUM(C123:C124)</f>
        <v>406.959</v>
      </c>
    </row>
    <row r="123" spans="1:3" ht="76.5" hidden="1" outlineLevel="1" x14ac:dyDescent="0.2">
      <c r="A123" s="17" t="s">
        <v>220</v>
      </c>
      <c r="B123" s="15" t="s">
        <v>219</v>
      </c>
      <c r="C123" s="16">
        <v>0</v>
      </c>
    </row>
    <row r="124" spans="1:3" ht="38.25" collapsed="1" x14ac:dyDescent="0.2">
      <c r="A124" s="17" t="s">
        <v>221</v>
      </c>
      <c r="B124" s="15" t="s">
        <v>219</v>
      </c>
      <c r="C124" s="16">
        <f>30.379+350.45+26.13</f>
        <v>406.959</v>
      </c>
    </row>
    <row r="125" spans="1:3" s="10" customFormat="1" x14ac:dyDescent="0.2">
      <c r="A125" s="7" t="s">
        <v>222</v>
      </c>
      <c r="B125" s="8" t="s">
        <v>223</v>
      </c>
      <c r="C125" s="9">
        <f>C126</f>
        <v>5624.9949999999999</v>
      </c>
    </row>
    <row r="126" spans="1:3" s="10" customFormat="1" x14ac:dyDescent="0.2">
      <c r="A126" s="13" t="s">
        <v>224</v>
      </c>
      <c r="B126" s="46" t="s">
        <v>225</v>
      </c>
      <c r="C126" s="14">
        <f>C127</f>
        <v>5624.9949999999999</v>
      </c>
    </row>
    <row r="127" spans="1:3" ht="25.5" x14ac:dyDescent="0.2">
      <c r="A127" s="13" t="s">
        <v>226</v>
      </c>
      <c r="B127" s="5" t="s">
        <v>227</v>
      </c>
      <c r="C127" s="14">
        <f>C128+C129+C130+C131+C132</f>
        <v>5624.9949999999999</v>
      </c>
    </row>
    <row r="128" spans="1:3" ht="38.25" hidden="1" outlineLevel="1" x14ac:dyDescent="0.2">
      <c r="A128" s="17" t="s">
        <v>228</v>
      </c>
      <c r="B128" s="15" t="s">
        <v>227</v>
      </c>
      <c r="C128" s="16">
        <v>0</v>
      </c>
    </row>
    <row r="129" spans="1:3" ht="51" collapsed="1" x14ac:dyDescent="0.2">
      <c r="A129" s="17" t="s">
        <v>229</v>
      </c>
      <c r="B129" s="15" t="s">
        <v>227</v>
      </c>
      <c r="C129" s="16">
        <v>191.9</v>
      </c>
    </row>
    <row r="130" spans="1:3" ht="63.75" hidden="1" outlineLevel="1" x14ac:dyDescent="0.2">
      <c r="A130" s="17" t="s">
        <v>230</v>
      </c>
      <c r="B130" s="15" t="s">
        <v>227</v>
      </c>
      <c r="C130" s="16">
        <v>0</v>
      </c>
    </row>
    <row r="131" spans="1:3" ht="51" collapsed="1" x14ac:dyDescent="0.2">
      <c r="A131" s="17" t="s">
        <v>244</v>
      </c>
      <c r="B131" s="15" t="s">
        <v>227</v>
      </c>
      <c r="C131" s="16">
        <v>5433.0950000000003</v>
      </c>
    </row>
    <row r="132" spans="1:3" hidden="1" outlineLevel="1" x14ac:dyDescent="0.2">
      <c r="A132" s="17"/>
      <c r="B132" s="15" t="s">
        <v>227</v>
      </c>
      <c r="C132" s="16">
        <v>0</v>
      </c>
    </row>
    <row r="133" spans="1:3" s="48" customFormat="1" ht="25.5" hidden="1" outlineLevel="1" x14ac:dyDescent="0.2">
      <c r="A133" s="47" t="s">
        <v>231</v>
      </c>
      <c r="B133" s="26" t="s">
        <v>232</v>
      </c>
      <c r="C133" s="21">
        <f>C134</f>
        <v>0</v>
      </c>
    </row>
    <row r="134" spans="1:3" s="48" customFormat="1" ht="38.25" hidden="1" outlineLevel="1" x14ac:dyDescent="0.2">
      <c r="A134" s="42" t="s">
        <v>233</v>
      </c>
      <c r="B134" s="20" t="s">
        <v>234</v>
      </c>
      <c r="C134" s="23">
        <f>C135</f>
        <v>0</v>
      </c>
    </row>
    <row r="135" spans="1:3" s="48" customFormat="1" ht="38.25" hidden="1" outlineLevel="1" x14ac:dyDescent="0.2">
      <c r="A135" s="42" t="s">
        <v>235</v>
      </c>
      <c r="B135" s="20" t="s">
        <v>236</v>
      </c>
      <c r="C135" s="56">
        <v>0</v>
      </c>
    </row>
    <row r="136" spans="1:3" s="48" customFormat="1" hidden="1" outlineLevel="1" x14ac:dyDescent="0.2">
      <c r="A136" s="47" t="s">
        <v>237</v>
      </c>
      <c r="B136" s="26" t="s">
        <v>238</v>
      </c>
      <c r="C136" s="21">
        <f>C137</f>
        <v>0</v>
      </c>
    </row>
    <row r="137" spans="1:3" s="48" customFormat="1" ht="25.5" hidden="1" outlineLevel="1" x14ac:dyDescent="0.2">
      <c r="A137" s="22" t="s">
        <v>239</v>
      </c>
      <c r="B137" s="20" t="s">
        <v>240</v>
      </c>
      <c r="C137" s="23">
        <f>C138</f>
        <v>0</v>
      </c>
    </row>
    <row r="138" spans="1:3" s="48" customFormat="1" ht="38.25" hidden="1" outlineLevel="1" x14ac:dyDescent="0.2">
      <c r="A138" s="22" t="s">
        <v>241</v>
      </c>
      <c r="B138" s="20" t="s">
        <v>242</v>
      </c>
      <c r="C138" s="56">
        <v>0</v>
      </c>
    </row>
    <row r="139" spans="1:3" collapsed="1" x14ac:dyDescent="0.2">
      <c r="A139" s="49" t="s">
        <v>243</v>
      </c>
      <c r="B139" s="49"/>
      <c r="C139" s="50">
        <f>C7+C86</f>
        <v>68839.410439999992</v>
      </c>
    </row>
    <row r="143" spans="1:3" x14ac:dyDescent="0.2">
      <c r="C143" s="52"/>
    </row>
    <row r="144" spans="1:3" x14ac:dyDescent="0.2">
      <c r="C144" s="52"/>
    </row>
  </sheetData>
  <sheetProtection selectLockedCells="1" selectUnlockedCells="1"/>
  <autoFilter ref="A6:C139" xr:uid="{00000000-0009-0000-0000-000003000000}"/>
  <mergeCells count="3">
    <mergeCell ref="B1:C1"/>
    <mergeCell ref="A2:C2"/>
    <mergeCell ref="A3:C3"/>
  </mergeCells>
  <pageMargins left="0.78740157480314965" right="0.78740157480314965" top="0.39370078740157483" bottom="0.39370078740157483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доходы</vt:lpstr>
      <vt:lpstr>'Приложение 2 доходы'!Заголовки_для_печати</vt:lpstr>
      <vt:lpstr>'Приложение 2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2025-05-28T07:38:26Z</cp:lastPrinted>
  <dcterms:created xsi:type="dcterms:W3CDTF">2025-05-14T09:51:11Z</dcterms:created>
  <dcterms:modified xsi:type="dcterms:W3CDTF">2025-05-28T07:39:35Z</dcterms:modified>
</cp:coreProperties>
</file>