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Лист2" sheetId="5" r:id="rId1"/>
  </sheets>
  <definedNames>
    <definedName name="_xlnm.Print_Titles" localSheetId="0">Лист2!$4:$5</definedName>
  </definedNames>
  <calcPr calcId="145621"/>
</workbook>
</file>

<file path=xl/calcChain.xml><?xml version="1.0" encoding="utf-8"?>
<calcChain xmlns="http://schemas.openxmlformats.org/spreadsheetml/2006/main">
  <c r="Q109" i="5" l="1"/>
  <c r="Q84" i="5"/>
  <c r="Q59" i="5"/>
  <c r="Q19" i="5"/>
  <c r="Q14" i="5"/>
  <c r="Q9" i="5"/>
  <c r="O119" i="5" l="1"/>
  <c r="P119" i="5" s="1"/>
  <c r="N119" i="5"/>
  <c r="O114" i="5"/>
  <c r="N114" i="5"/>
  <c r="O109" i="5"/>
  <c r="P109" i="5" s="1"/>
  <c r="N109" i="5"/>
  <c r="O104" i="5"/>
  <c r="N104" i="5"/>
  <c r="O99" i="5"/>
  <c r="P99" i="5" s="1"/>
  <c r="N99" i="5"/>
  <c r="O94" i="5"/>
  <c r="N94" i="5"/>
  <c r="O89" i="5"/>
  <c r="P89" i="5" s="1"/>
  <c r="N89" i="5"/>
  <c r="O84" i="5"/>
  <c r="N84" i="5"/>
  <c r="P84" i="5" l="1"/>
  <c r="P94" i="5"/>
  <c r="P104" i="5"/>
  <c r="P114" i="5"/>
  <c r="O79" i="5"/>
  <c r="P79" i="5" s="1"/>
  <c r="N79" i="5"/>
  <c r="O74" i="5"/>
  <c r="N74" i="5"/>
  <c r="O69" i="5"/>
  <c r="P69" i="5" s="1"/>
  <c r="N69" i="5"/>
  <c r="O64" i="5"/>
  <c r="N64" i="5"/>
  <c r="O59" i="5"/>
  <c r="P59" i="5" s="1"/>
  <c r="N59" i="5"/>
  <c r="O54" i="5"/>
  <c r="N54" i="5"/>
  <c r="O49" i="5"/>
  <c r="P49" i="5" s="1"/>
  <c r="N49" i="5"/>
  <c r="O44" i="5"/>
  <c r="N44" i="5"/>
  <c r="O39" i="5"/>
  <c r="P39" i="5" s="1"/>
  <c r="N39" i="5"/>
  <c r="O34" i="5"/>
  <c r="P34" i="5" s="1"/>
  <c r="N34" i="5"/>
  <c r="O29" i="5"/>
  <c r="N29" i="5"/>
  <c r="O24" i="5"/>
  <c r="P24" i="5" s="1"/>
  <c r="N24" i="5"/>
  <c r="O19" i="5"/>
  <c r="P19" i="5" s="1"/>
  <c r="N19" i="5"/>
  <c r="O14" i="5"/>
  <c r="N14" i="5"/>
  <c r="O9" i="5"/>
  <c r="N9" i="5"/>
  <c r="I100" i="5"/>
  <c r="H100" i="5"/>
  <c r="G100" i="5"/>
  <c r="I99" i="5"/>
  <c r="H99" i="5"/>
  <c r="G99" i="5"/>
  <c r="I98" i="5"/>
  <c r="H98" i="5"/>
  <c r="G98" i="5"/>
  <c r="I97" i="5"/>
  <c r="H97" i="5"/>
  <c r="G97" i="5"/>
  <c r="E100" i="5"/>
  <c r="D100" i="5"/>
  <c r="E99" i="5"/>
  <c r="D99" i="5"/>
  <c r="E98" i="5"/>
  <c r="D98" i="5"/>
  <c r="E97" i="5"/>
  <c r="D97" i="5"/>
  <c r="C100" i="5"/>
  <c r="C99" i="5"/>
  <c r="C98" i="5"/>
  <c r="C97" i="5"/>
  <c r="I110" i="5"/>
  <c r="H110" i="5"/>
  <c r="G110" i="5"/>
  <c r="I109" i="5"/>
  <c r="H109" i="5"/>
  <c r="G109" i="5"/>
  <c r="I108" i="5"/>
  <c r="H108" i="5"/>
  <c r="G108" i="5"/>
  <c r="I107" i="5"/>
  <c r="H107" i="5"/>
  <c r="H106" i="5" s="1"/>
  <c r="G107" i="5"/>
  <c r="E110" i="5"/>
  <c r="D110" i="5"/>
  <c r="E109" i="5"/>
  <c r="D109" i="5"/>
  <c r="E108" i="5"/>
  <c r="D108" i="5"/>
  <c r="E107" i="5"/>
  <c r="E106" i="5" s="1"/>
  <c r="D107" i="5"/>
  <c r="C110" i="5"/>
  <c r="C109" i="5"/>
  <c r="C108" i="5"/>
  <c r="C107" i="5"/>
  <c r="I85" i="5"/>
  <c r="H85" i="5"/>
  <c r="G85" i="5"/>
  <c r="I84" i="5"/>
  <c r="H84" i="5"/>
  <c r="G84" i="5"/>
  <c r="I83" i="5"/>
  <c r="H83" i="5"/>
  <c r="G83" i="5"/>
  <c r="I82" i="5"/>
  <c r="H82" i="5"/>
  <c r="G82" i="5"/>
  <c r="E85" i="5"/>
  <c r="D85" i="5"/>
  <c r="E84" i="5"/>
  <c r="D84" i="5"/>
  <c r="E83" i="5"/>
  <c r="D83" i="5"/>
  <c r="E82" i="5"/>
  <c r="D82" i="5"/>
  <c r="C85" i="5"/>
  <c r="C84" i="5"/>
  <c r="C83" i="5"/>
  <c r="C82" i="5"/>
  <c r="J120" i="5"/>
  <c r="F120" i="5"/>
  <c r="J119" i="5"/>
  <c r="F119" i="5"/>
  <c r="J118" i="5"/>
  <c r="F118" i="5"/>
  <c r="J117" i="5"/>
  <c r="F117" i="5"/>
  <c r="J116" i="5"/>
  <c r="I116" i="5"/>
  <c r="H116" i="5"/>
  <c r="G116" i="5"/>
  <c r="E116" i="5"/>
  <c r="D116" i="5"/>
  <c r="C116" i="5"/>
  <c r="J115" i="5"/>
  <c r="F115" i="5"/>
  <c r="J114" i="5"/>
  <c r="F114" i="5"/>
  <c r="J113" i="5"/>
  <c r="F113" i="5"/>
  <c r="J112" i="5"/>
  <c r="F112" i="5"/>
  <c r="I111" i="5"/>
  <c r="H111" i="5"/>
  <c r="G111" i="5"/>
  <c r="E111" i="5"/>
  <c r="D111" i="5"/>
  <c r="C111" i="5"/>
  <c r="H101" i="5"/>
  <c r="J105" i="5"/>
  <c r="F105" i="5"/>
  <c r="J104" i="5"/>
  <c r="F104" i="5"/>
  <c r="J103" i="5"/>
  <c r="F103" i="5"/>
  <c r="J102" i="5"/>
  <c r="F102" i="5"/>
  <c r="I101" i="5"/>
  <c r="G101" i="5"/>
  <c r="E101" i="5"/>
  <c r="D101" i="5"/>
  <c r="C101" i="5"/>
  <c r="J95" i="5"/>
  <c r="F95" i="5"/>
  <c r="J94" i="5"/>
  <c r="F94" i="5"/>
  <c r="J93" i="5"/>
  <c r="F93" i="5"/>
  <c r="J92" i="5"/>
  <c r="F92" i="5"/>
  <c r="I91" i="5"/>
  <c r="H91" i="5"/>
  <c r="G91" i="5"/>
  <c r="E91" i="5"/>
  <c r="D91" i="5"/>
  <c r="C91" i="5"/>
  <c r="J90" i="5"/>
  <c r="F90" i="5"/>
  <c r="J89" i="5"/>
  <c r="F89" i="5"/>
  <c r="J88" i="5"/>
  <c r="F88" i="5"/>
  <c r="J87" i="5"/>
  <c r="F87" i="5"/>
  <c r="I86" i="5"/>
  <c r="H86" i="5"/>
  <c r="G86" i="5"/>
  <c r="E86" i="5"/>
  <c r="D86" i="5"/>
  <c r="C86" i="5"/>
  <c r="I57" i="5"/>
  <c r="E58" i="5"/>
  <c r="E57" i="5"/>
  <c r="I60" i="5"/>
  <c r="I59" i="5"/>
  <c r="I58" i="5"/>
  <c r="H60" i="5"/>
  <c r="H59" i="5"/>
  <c r="H58" i="5"/>
  <c r="H57" i="5"/>
  <c r="G60" i="5"/>
  <c r="G59" i="5"/>
  <c r="G58" i="5"/>
  <c r="G57" i="5"/>
  <c r="E60" i="5"/>
  <c r="E59" i="5"/>
  <c r="D60" i="5"/>
  <c r="D59" i="5"/>
  <c r="D58" i="5"/>
  <c r="D57" i="5"/>
  <c r="C60" i="5"/>
  <c r="C59" i="5"/>
  <c r="C58" i="5"/>
  <c r="C57" i="5"/>
  <c r="J80" i="5"/>
  <c r="F80" i="5"/>
  <c r="J79" i="5"/>
  <c r="F79" i="5"/>
  <c r="J78" i="5"/>
  <c r="F78" i="5"/>
  <c r="J77" i="5"/>
  <c r="F77" i="5"/>
  <c r="I76" i="5"/>
  <c r="H76" i="5"/>
  <c r="G76" i="5"/>
  <c r="E76" i="5"/>
  <c r="D76" i="5"/>
  <c r="C76" i="5"/>
  <c r="J75" i="5"/>
  <c r="F75" i="5"/>
  <c r="J74" i="5"/>
  <c r="F74" i="5"/>
  <c r="J73" i="5"/>
  <c r="F73" i="5"/>
  <c r="J72" i="5"/>
  <c r="F72" i="5"/>
  <c r="I71" i="5"/>
  <c r="H71" i="5"/>
  <c r="G71" i="5"/>
  <c r="E71" i="5"/>
  <c r="D71" i="5"/>
  <c r="C71" i="5"/>
  <c r="J70" i="5"/>
  <c r="F70" i="5"/>
  <c r="J69" i="5"/>
  <c r="F69" i="5"/>
  <c r="J68" i="5"/>
  <c r="F68" i="5"/>
  <c r="J67" i="5"/>
  <c r="F67" i="5"/>
  <c r="I66" i="5"/>
  <c r="H66" i="5"/>
  <c r="G66" i="5"/>
  <c r="E66" i="5"/>
  <c r="D66" i="5"/>
  <c r="C66" i="5"/>
  <c r="J65" i="5"/>
  <c r="F65" i="5"/>
  <c r="J64" i="5"/>
  <c r="F64" i="5"/>
  <c r="J63" i="5"/>
  <c r="F63" i="5"/>
  <c r="J62" i="5"/>
  <c r="F62" i="5"/>
  <c r="I61" i="5"/>
  <c r="H61" i="5"/>
  <c r="G61" i="5"/>
  <c r="E61" i="5"/>
  <c r="D61" i="5"/>
  <c r="C61" i="5"/>
  <c r="I20" i="5"/>
  <c r="I19" i="5"/>
  <c r="I18" i="5"/>
  <c r="I17" i="5"/>
  <c r="H20" i="5"/>
  <c r="H19" i="5"/>
  <c r="H18" i="5"/>
  <c r="H17" i="5"/>
  <c r="G20" i="5"/>
  <c r="G19" i="5"/>
  <c r="J19" i="5" s="1"/>
  <c r="G18" i="5"/>
  <c r="J18" i="5" s="1"/>
  <c r="G17" i="5"/>
  <c r="E20" i="5"/>
  <c r="E19" i="5"/>
  <c r="E18" i="5"/>
  <c r="E17" i="5"/>
  <c r="D20" i="5"/>
  <c r="D19" i="5"/>
  <c r="D18" i="5"/>
  <c r="D17" i="5"/>
  <c r="C20" i="5"/>
  <c r="F20" i="5" s="1"/>
  <c r="C19" i="5"/>
  <c r="C18" i="5"/>
  <c r="C17" i="5"/>
  <c r="F17" i="5" s="1"/>
  <c r="J55" i="5"/>
  <c r="F55" i="5"/>
  <c r="J54" i="5"/>
  <c r="F54" i="5"/>
  <c r="J53" i="5"/>
  <c r="F53" i="5"/>
  <c r="J52" i="5"/>
  <c r="F52" i="5"/>
  <c r="J51" i="5"/>
  <c r="I51" i="5"/>
  <c r="H51" i="5"/>
  <c r="G51" i="5"/>
  <c r="E51" i="5"/>
  <c r="D51" i="5"/>
  <c r="C51" i="5"/>
  <c r="J50" i="5"/>
  <c r="F50" i="5"/>
  <c r="J49" i="5"/>
  <c r="F49" i="5"/>
  <c r="J48" i="5"/>
  <c r="F48" i="5"/>
  <c r="J47" i="5"/>
  <c r="F47" i="5"/>
  <c r="J46" i="5"/>
  <c r="I46" i="5"/>
  <c r="H46" i="5"/>
  <c r="G46" i="5"/>
  <c r="E46" i="5"/>
  <c r="D46" i="5"/>
  <c r="C46" i="5"/>
  <c r="J45" i="5"/>
  <c r="F45" i="5"/>
  <c r="J44" i="5"/>
  <c r="F44" i="5"/>
  <c r="J43" i="5"/>
  <c r="F43" i="5"/>
  <c r="J42" i="5"/>
  <c r="F42" i="5"/>
  <c r="I41" i="5"/>
  <c r="H41" i="5"/>
  <c r="G41" i="5"/>
  <c r="E41" i="5"/>
  <c r="D41" i="5"/>
  <c r="C41" i="5"/>
  <c r="J40" i="5"/>
  <c r="F40" i="5"/>
  <c r="J39" i="5"/>
  <c r="F39" i="5"/>
  <c r="J38" i="5"/>
  <c r="F38" i="5"/>
  <c r="J37" i="5"/>
  <c r="F37" i="5"/>
  <c r="I36" i="5"/>
  <c r="H36" i="5"/>
  <c r="G36" i="5"/>
  <c r="E36" i="5"/>
  <c r="D36" i="5"/>
  <c r="C36" i="5"/>
  <c r="J35" i="5"/>
  <c r="F35" i="5"/>
  <c r="J34" i="5"/>
  <c r="F34" i="5"/>
  <c r="J33" i="5"/>
  <c r="F33" i="5"/>
  <c r="J32" i="5"/>
  <c r="F32" i="5"/>
  <c r="I31" i="5"/>
  <c r="H31" i="5"/>
  <c r="G31" i="5"/>
  <c r="E31" i="5"/>
  <c r="D31" i="5"/>
  <c r="C31" i="5"/>
  <c r="J30" i="5"/>
  <c r="F30" i="5"/>
  <c r="J29" i="5"/>
  <c r="F29" i="5"/>
  <c r="J28" i="5"/>
  <c r="F28" i="5"/>
  <c r="J27" i="5"/>
  <c r="J26" i="5" s="1"/>
  <c r="F27" i="5"/>
  <c r="I26" i="5"/>
  <c r="H26" i="5"/>
  <c r="G26" i="5"/>
  <c r="E26" i="5"/>
  <c r="D26" i="5"/>
  <c r="C26" i="5"/>
  <c r="J25" i="5"/>
  <c r="F25" i="5"/>
  <c r="J24" i="5"/>
  <c r="F24" i="5"/>
  <c r="J23" i="5"/>
  <c r="F23" i="5"/>
  <c r="J22" i="5"/>
  <c r="F22" i="5"/>
  <c r="I21" i="5"/>
  <c r="H21" i="5"/>
  <c r="G21" i="5"/>
  <c r="E21" i="5"/>
  <c r="D21" i="5"/>
  <c r="C21" i="5"/>
  <c r="J20" i="5"/>
  <c r="F19" i="5"/>
  <c r="F18" i="5"/>
  <c r="J17" i="5"/>
  <c r="I16" i="5"/>
  <c r="J15" i="5"/>
  <c r="F15" i="5"/>
  <c r="J14" i="5"/>
  <c r="F14" i="5"/>
  <c r="J13" i="5"/>
  <c r="F13" i="5"/>
  <c r="J12" i="5"/>
  <c r="F12" i="5"/>
  <c r="I11" i="5"/>
  <c r="H11" i="5"/>
  <c r="G11" i="5"/>
  <c r="E11" i="5"/>
  <c r="D11" i="5"/>
  <c r="C11" i="5"/>
  <c r="J10" i="5"/>
  <c r="J9" i="5"/>
  <c r="J8" i="5"/>
  <c r="J7" i="5"/>
  <c r="F10" i="5"/>
  <c r="F9" i="5"/>
  <c r="F8" i="5"/>
  <c r="K8" i="5" s="1"/>
  <c r="F7" i="5"/>
  <c r="I6" i="5"/>
  <c r="H6" i="5"/>
  <c r="G6" i="5"/>
  <c r="E6" i="5"/>
  <c r="D6" i="5"/>
  <c r="C6" i="5"/>
  <c r="K25" i="5" l="1"/>
  <c r="K29" i="5"/>
  <c r="K50" i="5"/>
  <c r="E16" i="5"/>
  <c r="K64" i="5"/>
  <c r="H56" i="5"/>
  <c r="P9" i="5"/>
  <c r="P14" i="5"/>
  <c r="P29" i="5"/>
  <c r="P44" i="5"/>
  <c r="P54" i="5"/>
  <c r="P64" i="5"/>
  <c r="P74" i="5"/>
  <c r="K19" i="5"/>
  <c r="K88" i="5"/>
  <c r="K93" i="5"/>
  <c r="K94" i="5"/>
  <c r="J109" i="5"/>
  <c r="J110" i="5"/>
  <c r="I106" i="5"/>
  <c r="D106" i="5"/>
  <c r="K119" i="5"/>
  <c r="K117" i="5"/>
  <c r="J108" i="5"/>
  <c r="K118" i="5"/>
  <c r="F116" i="5"/>
  <c r="K116" i="5" s="1"/>
  <c r="K112" i="5"/>
  <c r="J107" i="5"/>
  <c r="F108" i="5"/>
  <c r="F109" i="5"/>
  <c r="F110" i="5"/>
  <c r="F111" i="5"/>
  <c r="J111" i="5"/>
  <c r="F107" i="5"/>
  <c r="F83" i="5"/>
  <c r="J84" i="5"/>
  <c r="C106" i="5"/>
  <c r="G106" i="5"/>
  <c r="K44" i="5"/>
  <c r="H16" i="5"/>
  <c r="K73" i="5"/>
  <c r="I96" i="5"/>
  <c r="G96" i="5"/>
  <c r="J99" i="5"/>
  <c r="D96" i="5"/>
  <c r="D16" i="5"/>
  <c r="F84" i="5"/>
  <c r="F99" i="5"/>
  <c r="J100" i="5"/>
  <c r="D81" i="5"/>
  <c r="J85" i="5"/>
  <c r="F100" i="5"/>
  <c r="J98" i="5"/>
  <c r="F98" i="5"/>
  <c r="K102" i="5"/>
  <c r="F85" i="5"/>
  <c r="F101" i="5"/>
  <c r="J101" i="5"/>
  <c r="J91" i="5"/>
  <c r="I81" i="5"/>
  <c r="K92" i="5"/>
  <c r="F91" i="5"/>
  <c r="J83" i="5"/>
  <c r="F86" i="5"/>
  <c r="K87" i="5"/>
  <c r="J86" i="5"/>
  <c r="F76" i="5"/>
  <c r="K77" i="5"/>
  <c r="J76" i="5"/>
  <c r="K74" i="5"/>
  <c r="G56" i="5"/>
  <c r="F59" i="5"/>
  <c r="F71" i="5"/>
  <c r="K72" i="5"/>
  <c r="J71" i="5"/>
  <c r="K71" i="5" s="1"/>
  <c r="F66" i="5"/>
  <c r="K67" i="5"/>
  <c r="J66" i="5"/>
  <c r="I56" i="5"/>
  <c r="E56" i="5"/>
  <c r="J58" i="5"/>
  <c r="F60" i="5"/>
  <c r="J59" i="5"/>
  <c r="C56" i="5"/>
  <c r="F61" i="5"/>
  <c r="K62" i="5"/>
  <c r="J57" i="5"/>
  <c r="D56" i="5"/>
  <c r="F58" i="5"/>
  <c r="J60" i="5"/>
  <c r="J61" i="5"/>
  <c r="F57" i="5"/>
  <c r="K20" i="5"/>
  <c r="G16" i="5"/>
  <c r="C16" i="5"/>
  <c r="K52" i="5"/>
  <c r="F51" i="5"/>
  <c r="K51" i="5" s="1"/>
  <c r="K47" i="5"/>
  <c r="K48" i="5"/>
  <c r="F46" i="5"/>
  <c r="K46" i="5" s="1"/>
  <c r="K42" i="5"/>
  <c r="F41" i="5"/>
  <c r="K43" i="5"/>
  <c r="J41" i="5"/>
  <c r="K41" i="5" s="1"/>
  <c r="J36" i="5"/>
  <c r="K37" i="5"/>
  <c r="K38" i="5"/>
  <c r="F36" i="5"/>
  <c r="F26" i="5"/>
  <c r="K26" i="5" s="1"/>
  <c r="K28" i="5"/>
  <c r="F31" i="5"/>
  <c r="K32" i="5"/>
  <c r="J31" i="5"/>
  <c r="K27" i="5"/>
  <c r="F21" i="5"/>
  <c r="K22" i="5"/>
  <c r="K17" i="5"/>
  <c r="F16" i="5"/>
  <c r="F11" i="5"/>
  <c r="K12" i="5"/>
  <c r="K23" i="5"/>
  <c r="J21" i="5"/>
  <c r="K18" i="5"/>
  <c r="J16" i="5"/>
  <c r="J11" i="5"/>
  <c r="J6" i="5"/>
  <c r="K7" i="5"/>
  <c r="F6" i="5"/>
  <c r="K6" i="5" s="1"/>
  <c r="K36" i="5" l="1"/>
  <c r="K91" i="5"/>
  <c r="K84" i="5"/>
  <c r="H96" i="5"/>
  <c r="K107" i="5"/>
  <c r="K111" i="5"/>
  <c r="J106" i="5"/>
  <c r="F106" i="5"/>
  <c r="C96" i="5"/>
  <c r="J97" i="5"/>
  <c r="J96" i="5" s="1"/>
  <c r="G81" i="5"/>
  <c r="K58" i="5"/>
  <c r="C81" i="5"/>
  <c r="F97" i="5"/>
  <c r="F96" i="5" s="1"/>
  <c r="E96" i="5"/>
  <c r="E81" i="5"/>
  <c r="K101" i="5"/>
  <c r="H81" i="5"/>
  <c r="K83" i="5"/>
  <c r="K86" i="5"/>
  <c r="K76" i="5"/>
  <c r="K59" i="5"/>
  <c r="K66" i="5"/>
  <c r="J56" i="5"/>
  <c r="F56" i="5"/>
  <c r="K61" i="5"/>
  <c r="K57" i="5"/>
  <c r="K31" i="5"/>
  <c r="K21" i="5"/>
  <c r="K16" i="5"/>
  <c r="K11" i="5"/>
  <c r="K106" i="5" l="1"/>
  <c r="J82" i="5"/>
  <c r="J81" i="5" s="1"/>
  <c r="K96" i="5"/>
  <c r="F82" i="5"/>
  <c r="F81" i="5" s="1"/>
  <c r="K97" i="5"/>
  <c r="K56" i="5"/>
  <c r="K81" i="5" l="1"/>
  <c r="K82" i="5"/>
</calcChain>
</file>

<file path=xl/sharedStrings.xml><?xml version="1.0" encoding="utf-8"?>
<sst xmlns="http://schemas.openxmlformats.org/spreadsheetml/2006/main" count="202" uniqueCount="41">
  <si>
    <t>Всего</t>
  </si>
  <si>
    <t>Фактическое исполнение</t>
  </si>
  <si>
    <t>МБ</t>
  </si>
  <si>
    <t>ОБ</t>
  </si>
  <si>
    <t>ФБ</t>
  </si>
  <si>
    <t>ВБС</t>
  </si>
  <si>
    <t>Подпрограмма 4 "Организация отдыха, оздоровления и занятости детей и молодежи, родителей с детьми в Ловозерском районе"</t>
  </si>
  <si>
    <t>Подпрограмма 1 "Развитие дошкольного, общего и дополнительного образования детей"</t>
  </si>
  <si>
    <t>Подпрограмма 2 "Развитие современной инфраструктуры системы образования в Ловозерском районе"</t>
  </si>
  <si>
    <t>Подпрограмма 3 "Обеспечение реализации муниципальной программы и прочие мероприятия в области образования"</t>
  </si>
  <si>
    <t>Подпрограмма 1 "Культура. Традиции. Народное творчество в Ловозерском районе"</t>
  </si>
  <si>
    <t>Подпрограмма 2 "Модернизация учреждений культуры, искусства, образования в сфере культуры и искусства Ловозерского района"</t>
  </si>
  <si>
    <t>Подпрограмма 3 "Сохранение и развитие библиотечной, культурно-досуговой деятельности и дополнительного образования детей в сфере культуры Ловозерского района"</t>
  </si>
  <si>
    <t>Подпрограмма 1 "Улучшение положения и качества жизни социально уязвимых слоев населения"</t>
  </si>
  <si>
    <t>х</t>
  </si>
  <si>
    <t>Наименование МП</t>
  </si>
  <si>
    <t>финансирования</t>
  </si>
  <si>
    <t>Предусмотрено Программой</t>
  </si>
  <si>
    <t>освоения</t>
  </si>
  <si>
    <t>Степень</t>
  </si>
  <si>
    <t>Источники</t>
  </si>
  <si>
    <t>МП муниципального образования Ловозерский район "Развитие физической культуры и спорта в Ловозерском районе" на 2014-2016 годы</t>
  </si>
  <si>
    <t>МП муниципального образования Ловозерский район "Профилактика правонарушений, наркомании и алкоголизма в Ловозерском районе" на 2014-2016 годы</t>
  </si>
  <si>
    <t>МП "Развитие образования Ловозерского района" на 2014-2016 годы</t>
  </si>
  <si>
    <t>Подпрограмма 5 "Обеспечение деятельности муниципальных общеобразовательных организаций с.Ловозеро"</t>
  </si>
  <si>
    <t>ВЦП "Школьное здоровое питание в Ловозерском районе" на 2014 - 2016 годы</t>
  </si>
  <si>
    <t>АВЦП "Развитие системы образования через эффективное выполнение муниципальных функций" на 2014 - 2016 годы</t>
  </si>
  <si>
    <t>МП муниципального образования Ловозерский район "Развитие культуры и сохранение культурного наследия в Ловозерском районе" на 2014 - 2016 годы</t>
  </si>
  <si>
    <t>АВЦП "Развитие культуры Ловозерского района через эффективное выполнение муниципальных функций" на 2014 - 2016 годы</t>
  </si>
  <si>
    <t>МП муниципального образования Ловозерский район "Социальная поддержка отдельных категорий граждан" на 2014 - 2016 годы</t>
  </si>
  <si>
    <t>Подпрограмма 2 "Оказание мер социальной поддержки детям-сиротам и детям, оставшимся без попечения родителей, лицам из их числа"</t>
  </si>
  <si>
    <t>МП муниципального образования Ловозерский район "Развитие туризма в Ловозерском районе" на 2014 - 2016 годы</t>
  </si>
  <si>
    <t>Подпрограмма 2 "Информационное обеспечение развития туризма в Ловозерском районе"</t>
  </si>
  <si>
    <t>МП муниципального образования Ловозерский район "Управление муниципальными финансами" на 2014 - 2016 годы</t>
  </si>
  <si>
    <t>Подпрограмма 1 "Повышение эффективности бюджетных расходов муниципального образования Ловозерский район" на 2014 - 2016 годы</t>
  </si>
  <si>
    <t>ВЦП "Обеспечение качественного и сбалансированного управления бюджетными средствами муниципального образования Ловозерский район" на 2014 - 2016 годы</t>
  </si>
  <si>
    <t>Сведения о финансировании муниципальных программ за 2014 - 2016 годы</t>
  </si>
  <si>
    <t>план</t>
  </si>
  <si>
    <t>факт</t>
  </si>
  <si>
    <t>ПФ</t>
  </si>
  <si>
    <t>ДИП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</si>
</sst>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/>
    </xf>
    <xf numFmtId="165" fontId="2" fillId="2" borderId="1" xfId="0" applyNumberFormat="1" applyFont="1" applyFill="1" applyBorder="1" applyAlignment="1">
      <alignment horizontal="center"/>
    </xf>
    <xf numFmtId="165" fontId="1" fillId="2" borderId="1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165" fontId="3" fillId="0" borderId="2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2" fontId="2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7" fillId="0" borderId="0" xfId="0" applyFont="1"/>
    <xf numFmtId="0" fontId="1" fillId="0" borderId="2" xfId="0" applyFont="1" applyBorder="1" applyAlignment="1">
      <alignment horizontal="center"/>
    </xf>
    <xf numFmtId="0" fontId="1" fillId="0" borderId="2" xfId="0" applyFont="1" applyBorder="1"/>
    <xf numFmtId="0" fontId="1" fillId="0" borderId="3" xfId="0" applyFont="1" applyBorder="1"/>
    <xf numFmtId="0" fontId="1" fillId="0" borderId="3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/>
    <xf numFmtId="0" fontId="4" fillId="0" borderId="4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165" fontId="4" fillId="0" borderId="1" xfId="0" applyNumberFormat="1" applyFont="1" applyBorder="1" applyAlignment="1">
      <alignment horizontal="center"/>
    </xf>
    <xf numFmtId="2" fontId="4" fillId="0" borderId="4" xfId="0" applyNumberFormat="1" applyFont="1" applyBorder="1" applyAlignment="1">
      <alignment horizontal="center"/>
    </xf>
    <xf numFmtId="165" fontId="4" fillId="0" borderId="4" xfId="0" applyNumberFormat="1" applyFont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165" fontId="4" fillId="0" borderId="2" xfId="0" applyNumberFormat="1" applyFont="1" applyBorder="1" applyAlignment="1">
      <alignment horizontal="center"/>
    </xf>
    <xf numFmtId="2" fontId="4" fillId="0" borderId="2" xfId="0" applyNumberFormat="1" applyFont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2" fontId="2" fillId="2" borderId="13" xfId="0" applyNumberFormat="1" applyFont="1" applyFill="1" applyBorder="1" applyAlignment="1">
      <alignment horizontal="center"/>
    </xf>
    <xf numFmtId="2" fontId="2" fillId="2" borderId="14" xfId="0" applyNumberFormat="1" applyFont="1" applyFill="1" applyBorder="1" applyAlignment="1">
      <alignment horizontal="center"/>
    </xf>
    <xf numFmtId="2" fontId="2" fillId="2" borderId="16" xfId="0" applyNumberFormat="1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165" fontId="1" fillId="2" borderId="18" xfId="0" applyNumberFormat="1" applyFont="1" applyFill="1" applyBorder="1" applyAlignment="1">
      <alignment horizontal="center"/>
    </xf>
    <xf numFmtId="165" fontId="2" fillId="2" borderId="18" xfId="0" applyNumberFormat="1" applyFont="1" applyFill="1" applyBorder="1" applyAlignment="1">
      <alignment horizontal="center"/>
    </xf>
    <xf numFmtId="2" fontId="2" fillId="2" borderId="19" xfId="0" applyNumberFormat="1" applyFont="1" applyFill="1" applyBorder="1" applyAlignment="1">
      <alignment horizontal="center"/>
    </xf>
    <xf numFmtId="165" fontId="2" fillId="2" borderId="16" xfId="0" applyNumberFormat="1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2" fontId="1" fillId="2" borderId="18" xfId="0" applyNumberFormat="1" applyFont="1" applyFill="1" applyBorder="1" applyAlignment="1">
      <alignment horizontal="center"/>
    </xf>
    <xf numFmtId="2" fontId="2" fillId="2" borderId="18" xfId="0" applyNumberFormat="1" applyFont="1" applyFill="1" applyBorder="1" applyAlignment="1">
      <alignment horizontal="center"/>
    </xf>
    <xf numFmtId="0" fontId="2" fillId="2" borderId="18" xfId="0" applyFont="1" applyFill="1" applyBorder="1" applyAlignment="1">
      <alignment horizontal="center"/>
    </xf>
    <xf numFmtId="164" fontId="1" fillId="2" borderId="18" xfId="0" applyNumberFormat="1" applyFont="1" applyFill="1" applyBorder="1" applyAlignment="1">
      <alignment horizontal="center"/>
    </xf>
    <xf numFmtId="165" fontId="2" fillId="2" borderId="13" xfId="0" applyNumberFormat="1" applyFont="1" applyFill="1" applyBorder="1" applyAlignment="1">
      <alignment horizontal="center"/>
    </xf>
    <xf numFmtId="0" fontId="3" fillId="0" borderId="1" xfId="0" applyFont="1" applyBorder="1" applyAlignment="1">
      <alignment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4" fontId="1" fillId="0" borderId="0" xfId="0" applyNumberFormat="1" applyFont="1" applyAlignment="1">
      <alignment horizontal="center"/>
    </xf>
    <xf numFmtId="4" fontId="1" fillId="0" borderId="0" xfId="0" applyNumberFormat="1" applyFont="1"/>
    <xf numFmtId="165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9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20"/>
  <sheetViews>
    <sheetView tabSelected="1" topLeftCell="A79" workbookViewId="0">
      <selection activeCell="S81" sqref="S81"/>
    </sheetView>
  </sheetViews>
  <sheetFormatPr defaultRowHeight="15" x14ac:dyDescent="0.25"/>
  <cols>
    <col min="1" max="1" width="27.140625" customWidth="1"/>
    <col min="2" max="2" width="14.5703125" customWidth="1"/>
    <col min="3" max="10" width="10.7109375" customWidth="1"/>
    <col min="11" max="11" width="8" customWidth="1"/>
    <col min="14" max="15" width="10" bestFit="1" customWidth="1"/>
    <col min="16" max="16" width="9.140625" customWidth="1"/>
  </cols>
  <sheetData>
    <row r="1" spans="1:19" x14ac:dyDescent="0.25">
      <c r="A1" s="1"/>
      <c r="B1" s="1"/>
      <c r="C1" s="1"/>
      <c r="D1" s="1"/>
      <c r="E1" s="1"/>
      <c r="F1" s="1"/>
      <c r="G1" s="1"/>
      <c r="H1" s="1"/>
      <c r="I1" s="1"/>
      <c r="J1" s="18"/>
      <c r="K1" s="18"/>
    </row>
    <row r="2" spans="1:19" x14ac:dyDescent="0.25">
      <c r="A2" s="61" t="s">
        <v>36</v>
      </c>
      <c r="B2" s="61"/>
      <c r="C2" s="61"/>
      <c r="D2" s="61"/>
      <c r="E2" s="61"/>
      <c r="F2" s="61"/>
      <c r="G2" s="61"/>
      <c r="H2" s="61"/>
      <c r="I2" s="61"/>
      <c r="J2" s="61"/>
      <c r="K2" s="61"/>
    </row>
    <row r="3" spans="1:19" x14ac:dyDescent="0.25">
      <c r="A3" s="1"/>
      <c r="B3" s="1"/>
      <c r="C3" s="1"/>
      <c r="D3" s="1"/>
      <c r="E3" s="1"/>
      <c r="F3" s="1"/>
      <c r="G3" s="1"/>
      <c r="H3" s="1"/>
      <c r="I3" s="1"/>
      <c r="J3" s="18"/>
      <c r="K3" s="18"/>
    </row>
    <row r="4" spans="1:19" x14ac:dyDescent="0.25">
      <c r="A4" s="19" t="s">
        <v>15</v>
      </c>
      <c r="B4" s="19" t="s">
        <v>20</v>
      </c>
      <c r="C4" s="76" t="s">
        <v>17</v>
      </c>
      <c r="D4" s="77"/>
      <c r="E4" s="77"/>
      <c r="F4" s="78"/>
      <c r="G4" s="76" t="s">
        <v>1</v>
      </c>
      <c r="H4" s="77"/>
      <c r="I4" s="77"/>
      <c r="J4" s="79"/>
      <c r="K4" s="20" t="s">
        <v>19</v>
      </c>
      <c r="L4" s="1"/>
      <c r="M4" s="1"/>
      <c r="N4" s="72"/>
      <c r="O4" s="72"/>
      <c r="P4" s="1"/>
      <c r="Q4" s="1"/>
      <c r="R4" s="1"/>
      <c r="S4" s="1"/>
    </row>
    <row r="5" spans="1:19" ht="15.75" thickBot="1" x14ac:dyDescent="0.3">
      <c r="A5" s="21"/>
      <c r="B5" s="22" t="s">
        <v>16</v>
      </c>
      <c r="C5" s="19">
        <v>2014</v>
      </c>
      <c r="D5" s="19">
        <v>2015</v>
      </c>
      <c r="E5" s="23">
        <v>2016</v>
      </c>
      <c r="F5" s="19" t="s">
        <v>0</v>
      </c>
      <c r="G5" s="24">
        <v>2014</v>
      </c>
      <c r="H5" s="19">
        <v>2015</v>
      </c>
      <c r="I5" s="23">
        <v>2016</v>
      </c>
      <c r="J5" s="19" t="s">
        <v>0</v>
      </c>
      <c r="K5" s="25" t="s">
        <v>18</v>
      </c>
      <c r="L5" s="1"/>
      <c r="M5" s="1"/>
      <c r="N5" s="51" t="s">
        <v>37</v>
      </c>
      <c r="O5" s="51" t="s">
        <v>38</v>
      </c>
      <c r="P5" s="51" t="s">
        <v>39</v>
      </c>
      <c r="Q5" s="51" t="s">
        <v>40</v>
      </c>
      <c r="R5" s="1"/>
      <c r="S5" s="1"/>
    </row>
    <row r="6" spans="1:19" x14ac:dyDescent="0.25">
      <c r="A6" s="62" t="s">
        <v>21</v>
      </c>
      <c r="B6" s="34" t="s">
        <v>0</v>
      </c>
      <c r="C6" s="34">
        <f>SUM(C7:C10)</f>
        <v>431.54</v>
      </c>
      <c r="D6" s="34">
        <f t="shared" ref="D6:J6" si="0">SUM(D7:D10)</f>
        <v>328.02000000000004</v>
      </c>
      <c r="E6" s="35">
        <f t="shared" si="0"/>
        <v>310.39999999999998</v>
      </c>
      <c r="F6" s="34">
        <f t="shared" si="0"/>
        <v>1069.9599999999998</v>
      </c>
      <c r="G6" s="34">
        <f t="shared" si="0"/>
        <v>410.71000000000004</v>
      </c>
      <c r="H6" s="34">
        <f t="shared" si="0"/>
        <v>322.77</v>
      </c>
      <c r="I6" s="34">
        <f t="shared" si="0"/>
        <v>298.62</v>
      </c>
      <c r="J6" s="35">
        <f t="shared" si="0"/>
        <v>1032.0999999999999</v>
      </c>
      <c r="K6" s="36">
        <f>J6/F6</f>
        <v>0.96461549964484661</v>
      </c>
      <c r="L6" s="1"/>
      <c r="M6" s="1">
        <v>2014</v>
      </c>
      <c r="N6" s="51">
        <v>431.54</v>
      </c>
      <c r="O6" s="51">
        <v>410.71</v>
      </c>
      <c r="P6" s="1"/>
      <c r="Q6" s="51">
        <v>1.03</v>
      </c>
      <c r="R6" s="1"/>
      <c r="S6" s="1"/>
    </row>
    <row r="7" spans="1:19" x14ac:dyDescent="0.25">
      <c r="A7" s="63"/>
      <c r="B7" s="17" t="s">
        <v>2</v>
      </c>
      <c r="C7" s="13">
        <v>426.5</v>
      </c>
      <c r="D7" s="17">
        <v>323.72000000000003</v>
      </c>
      <c r="E7" s="13">
        <v>310.39999999999998</v>
      </c>
      <c r="F7" s="2">
        <f>SUM(C7:E7)</f>
        <v>1060.6199999999999</v>
      </c>
      <c r="G7" s="17">
        <v>405.67</v>
      </c>
      <c r="H7" s="13">
        <v>322.77</v>
      </c>
      <c r="I7" s="17">
        <v>298.62</v>
      </c>
      <c r="J7" s="16">
        <f t="shared" ref="J7:J10" si="1">SUM(G7:I7)</f>
        <v>1027.06</v>
      </c>
      <c r="K7" s="37">
        <f t="shared" ref="K7:K8" si="2">J7/F7</f>
        <v>0.96835813015028949</v>
      </c>
      <c r="L7" s="1"/>
      <c r="M7" s="1">
        <v>2015</v>
      </c>
      <c r="N7" s="51">
        <v>328.02</v>
      </c>
      <c r="O7" s="51">
        <v>322.77</v>
      </c>
      <c r="P7" s="1"/>
      <c r="Q7" s="51">
        <v>1.17</v>
      </c>
      <c r="R7" s="1"/>
      <c r="S7" s="1"/>
    </row>
    <row r="8" spans="1:19" x14ac:dyDescent="0.25">
      <c r="A8" s="63"/>
      <c r="B8" s="17" t="s">
        <v>3</v>
      </c>
      <c r="C8" s="17">
        <v>5.04</v>
      </c>
      <c r="D8" s="13">
        <v>4.3</v>
      </c>
      <c r="E8" s="4">
        <v>0</v>
      </c>
      <c r="F8" s="2">
        <f t="shared" ref="F8:F10" si="3">SUM(C8:E8)</f>
        <v>9.34</v>
      </c>
      <c r="G8" s="17">
        <v>5.04</v>
      </c>
      <c r="H8" s="4">
        <v>0</v>
      </c>
      <c r="I8" s="4">
        <v>0</v>
      </c>
      <c r="J8" s="16">
        <f t="shared" si="1"/>
        <v>5.04</v>
      </c>
      <c r="K8" s="37">
        <f t="shared" si="2"/>
        <v>0.53961456102783723</v>
      </c>
      <c r="L8" s="1"/>
      <c r="M8" s="1">
        <v>2016</v>
      </c>
      <c r="N8" s="52">
        <v>310.39999999999998</v>
      </c>
      <c r="O8" s="51">
        <v>298.62</v>
      </c>
      <c r="P8" s="1"/>
      <c r="Q8" s="52">
        <v>1.5</v>
      </c>
      <c r="R8" s="1"/>
      <c r="S8" s="1"/>
    </row>
    <row r="9" spans="1:19" x14ac:dyDescent="0.25">
      <c r="A9" s="63"/>
      <c r="B9" s="17" t="s">
        <v>4</v>
      </c>
      <c r="C9" s="4">
        <v>0</v>
      </c>
      <c r="D9" s="4">
        <v>0</v>
      </c>
      <c r="E9" s="4">
        <v>0</v>
      </c>
      <c r="F9" s="3">
        <f t="shared" si="3"/>
        <v>0</v>
      </c>
      <c r="G9" s="4">
        <v>0</v>
      </c>
      <c r="H9" s="4">
        <v>0</v>
      </c>
      <c r="I9" s="4">
        <v>0</v>
      </c>
      <c r="J9" s="3">
        <f t="shared" si="1"/>
        <v>0</v>
      </c>
      <c r="K9" s="37" t="s">
        <v>14</v>
      </c>
      <c r="L9" s="1"/>
      <c r="M9" s="1"/>
      <c r="N9" s="51">
        <f>SUM(N6:N8)</f>
        <v>1069.96</v>
      </c>
      <c r="O9" s="52">
        <f>SUM(O6:O8)</f>
        <v>1032.0999999999999</v>
      </c>
      <c r="P9" s="57">
        <f>O9/N9</f>
        <v>0.96461549964484639</v>
      </c>
      <c r="Q9" s="57">
        <f>(Q6+Q7+Q8)/3</f>
        <v>1.2333333333333334</v>
      </c>
      <c r="R9" s="1"/>
      <c r="S9" s="1"/>
    </row>
    <row r="10" spans="1:19" ht="15.75" thickBot="1" x14ac:dyDescent="0.3">
      <c r="A10" s="66"/>
      <c r="B10" s="38" t="s">
        <v>5</v>
      </c>
      <c r="C10" s="39">
        <v>0</v>
      </c>
      <c r="D10" s="39">
        <v>0</v>
      </c>
      <c r="E10" s="39">
        <v>0</v>
      </c>
      <c r="F10" s="40">
        <f t="shared" si="3"/>
        <v>0</v>
      </c>
      <c r="G10" s="39">
        <v>0</v>
      </c>
      <c r="H10" s="39">
        <v>0</v>
      </c>
      <c r="I10" s="39">
        <v>0</v>
      </c>
      <c r="J10" s="40">
        <f t="shared" si="1"/>
        <v>0</v>
      </c>
      <c r="K10" s="41" t="s">
        <v>14</v>
      </c>
      <c r="L10" s="1"/>
      <c r="M10" s="1"/>
      <c r="N10" s="1"/>
      <c r="O10" s="1"/>
      <c r="P10" s="1"/>
      <c r="Q10" s="1"/>
      <c r="R10" s="1"/>
      <c r="S10" s="1"/>
    </row>
    <row r="11" spans="1:19" x14ac:dyDescent="0.25">
      <c r="A11" s="67" t="s">
        <v>22</v>
      </c>
      <c r="B11" s="34" t="s">
        <v>0</v>
      </c>
      <c r="C11" s="34">
        <f>SUM(C12:C15)</f>
        <v>397.18</v>
      </c>
      <c r="D11" s="34">
        <f t="shared" ref="D11" si="4">SUM(D12:D15)</f>
        <v>307.23</v>
      </c>
      <c r="E11" s="35">
        <f t="shared" ref="E11" si="5">SUM(E12:E15)</f>
        <v>108.92</v>
      </c>
      <c r="F11" s="34">
        <f t="shared" ref="F11" si="6">SUM(F12:F15)</f>
        <v>813.33</v>
      </c>
      <c r="G11" s="34">
        <f t="shared" ref="G11" si="7">SUM(G12:G15)</f>
        <v>368.58</v>
      </c>
      <c r="H11" s="34">
        <f t="shared" ref="H11" si="8">SUM(H12:H15)</f>
        <v>274.33</v>
      </c>
      <c r="I11" s="34">
        <f t="shared" ref="I11" si="9">SUM(I12:I15)</f>
        <v>99.58</v>
      </c>
      <c r="J11" s="34">
        <f t="shared" ref="J11" si="10">SUM(J12:J15)</f>
        <v>742.49</v>
      </c>
      <c r="K11" s="36">
        <f>J11/F11</f>
        <v>0.91290128238230484</v>
      </c>
      <c r="L11" s="1"/>
      <c r="M11" s="1">
        <v>2014</v>
      </c>
      <c r="N11" s="51">
        <v>397.18</v>
      </c>
      <c r="O11" s="51">
        <v>368.58</v>
      </c>
      <c r="P11" s="1"/>
      <c r="Q11" s="52">
        <v>1</v>
      </c>
      <c r="R11" s="1"/>
      <c r="S11" s="1"/>
    </row>
    <row r="12" spans="1:19" x14ac:dyDescent="0.25">
      <c r="A12" s="68"/>
      <c r="B12" s="17" t="s">
        <v>2</v>
      </c>
      <c r="C12" s="13">
        <v>397.18</v>
      </c>
      <c r="D12" s="17">
        <v>307.23</v>
      </c>
      <c r="E12" s="13">
        <v>108.92</v>
      </c>
      <c r="F12" s="2">
        <f>SUM(C12:E12)</f>
        <v>813.33</v>
      </c>
      <c r="G12" s="17">
        <v>368.58</v>
      </c>
      <c r="H12" s="13">
        <v>274.33</v>
      </c>
      <c r="I12" s="17">
        <v>99.58</v>
      </c>
      <c r="J12" s="2">
        <f t="shared" ref="J12:J15" si="11">SUM(G12:I12)</f>
        <v>742.49</v>
      </c>
      <c r="K12" s="37">
        <f t="shared" ref="K12" si="12">J12/F12</f>
        <v>0.91290128238230484</v>
      </c>
      <c r="L12" s="1"/>
      <c r="M12" s="1">
        <v>2015</v>
      </c>
      <c r="N12" s="51">
        <v>307.23</v>
      </c>
      <c r="O12" s="51">
        <v>274.33</v>
      </c>
      <c r="P12" s="1"/>
      <c r="Q12" s="51">
        <v>1.75</v>
      </c>
      <c r="R12" s="1"/>
      <c r="S12" s="1"/>
    </row>
    <row r="13" spans="1:19" x14ac:dyDescent="0.25">
      <c r="A13" s="68"/>
      <c r="B13" s="17" t="s">
        <v>3</v>
      </c>
      <c r="C13" s="4">
        <v>0</v>
      </c>
      <c r="D13" s="4">
        <v>0</v>
      </c>
      <c r="E13" s="4">
        <v>0</v>
      </c>
      <c r="F13" s="16">
        <f t="shared" ref="F13:F15" si="13">SUM(C13:E13)</f>
        <v>0</v>
      </c>
      <c r="G13" s="4">
        <v>0</v>
      </c>
      <c r="H13" s="4">
        <v>0</v>
      </c>
      <c r="I13" s="4">
        <v>0</v>
      </c>
      <c r="J13" s="3">
        <f t="shared" si="11"/>
        <v>0</v>
      </c>
      <c r="K13" s="42" t="s">
        <v>14</v>
      </c>
      <c r="L13" s="1"/>
      <c r="M13" s="1">
        <v>2016</v>
      </c>
      <c r="N13" s="51">
        <v>108.92</v>
      </c>
      <c r="O13" s="51">
        <v>99.58</v>
      </c>
      <c r="P13" s="1"/>
      <c r="Q13" s="52">
        <v>1.4</v>
      </c>
      <c r="R13" s="1"/>
      <c r="S13" s="1"/>
    </row>
    <row r="14" spans="1:19" x14ac:dyDescent="0.25">
      <c r="A14" s="68"/>
      <c r="B14" s="17" t="s">
        <v>4</v>
      </c>
      <c r="C14" s="4">
        <v>0</v>
      </c>
      <c r="D14" s="4">
        <v>0</v>
      </c>
      <c r="E14" s="4">
        <v>0</v>
      </c>
      <c r="F14" s="3">
        <f t="shared" si="13"/>
        <v>0</v>
      </c>
      <c r="G14" s="4">
        <v>0</v>
      </c>
      <c r="H14" s="4">
        <v>0</v>
      </c>
      <c r="I14" s="4">
        <v>0</v>
      </c>
      <c r="J14" s="3">
        <f t="shared" si="11"/>
        <v>0</v>
      </c>
      <c r="K14" s="37" t="s">
        <v>14</v>
      </c>
      <c r="L14" s="1"/>
      <c r="M14" s="1"/>
      <c r="N14" s="51">
        <f>SUM(N11:N13)</f>
        <v>813.33</v>
      </c>
      <c r="O14" s="51">
        <f>SUM(O11:O13)</f>
        <v>742.49</v>
      </c>
      <c r="P14" s="57">
        <f>O14/N14</f>
        <v>0.91290128238230484</v>
      </c>
      <c r="Q14" s="57">
        <f>(Q11+Q12+Q13)/3</f>
        <v>1.3833333333333335</v>
      </c>
      <c r="R14" s="1"/>
      <c r="S14" s="1"/>
    </row>
    <row r="15" spans="1:19" ht="15.75" thickBot="1" x14ac:dyDescent="0.3">
      <c r="A15" s="69"/>
      <c r="B15" s="38" t="s">
        <v>5</v>
      </c>
      <c r="C15" s="39">
        <v>0</v>
      </c>
      <c r="D15" s="39">
        <v>0</v>
      </c>
      <c r="E15" s="39">
        <v>0</v>
      </c>
      <c r="F15" s="40">
        <f t="shared" si="13"/>
        <v>0</v>
      </c>
      <c r="G15" s="39">
        <v>0</v>
      </c>
      <c r="H15" s="39">
        <v>0</v>
      </c>
      <c r="I15" s="39">
        <v>0</v>
      </c>
      <c r="J15" s="40">
        <f t="shared" si="11"/>
        <v>0</v>
      </c>
      <c r="K15" s="41" t="s">
        <v>14</v>
      </c>
      <c r="L15" s="1"/>
      <c r="M15" s="1"/>
      <c r="N15" s="1"/>
      <c r="O15" s="1"/>
      <c r="P15" s="1"/>
      <c r="Q15" s="1"/>
      <c r="R15" s="1"/>
      <c r="S15" s="1"/>
    </row>
    <row r="16" spans="1:19" x14ac:dyDescent="0.25">
      <c r="A16" s="62" t="s">
        <v>23</v>
      </c>
      <c r="B16" s="34" t="s">
        <v>0</v>
      </c>
      <c r="C16" s="34">
        <f>SUM(C17:C20)</f>
        <v>325067.52000000002</v>
      </c>
      <c r="D16" s="34">
        <f t="shared" ref="D16" si="14">SUM(D17:D20)</f>
        <v>321275.82</v>
      </c>
      <c r="E16" s="35">
        <f t="shared" ref="E16" si="15">SUM(E17:E20)</f>
        <v>343195.01000000007</v>
      </c>
      <c r="F16" s="35">
        <f t="shared" ref="F16" si="16">SUM(F17:F20)</f>
        <v>989538.35</v>
      </c>
      <c r="G16" s="34">
        <f t="shared" ref="G16" si="17">SUM(G17:G20)</f>
        <v>312510.44</v>
      </c>
      <c r="H16" s="34">
        <f t="shared" ref="H16" si="18">SUM(H17:H20)</f>
        <v>314978.75</v>
      </c>
      <c r="I16" s="34">
        <f t="shared" ref="I16" si="19">SUM(I17:I20)</f>
        <v>332647.63</v>
      </c>
      <c r="J16" s="35">
        <f t="shared" ref="J16" si="20">SUM(J17:J20)</f>
        <v>960136.82</v>
      </c>
      <c r="K16" s="36">
        <f>J16/F16</f>
        <v>0.97028762957999548</v>
      </c>
      <c r="L16" s="1"/>
      <c r="M16" s="1">
        <v>2014</v>
      </c>
      <c r="N16" s="53">
        <v>325067.52000000002</v>
      </c>
      <c r="O16" s="53">
        <v>312510.44</v>
      </c>
      <c r="P16" s="1"/>
      <c r="Q16" s="51">
        <v>0.97</v>
      </c>
      <c r="R16" s="1"/>
      <c r="S16" s="1"/>
    </row>
    <row r="17" spans="1:19" x14ac:dyDescent="0.25">
      <c r="A17" s="63"/>
      <c r="B17" s="17" t="s">
        <v>2</v>
      </c>
      <c r="C17" s="13">
        <f t="shared" ref="C17:E20" si="21">C22+C27+C32+C37+C42+C47+C52</f>
        <v>142491.18</v>
      </c>
      <c r="D17" s="13">
        <f t="shared" si="21"/>
        <v>144831.79</v>
      </c>
      <c r="E17" s="13">
        <f t="shared" si="21"/>
        <v>154894.59000000003</v>
      </c>
      <c r="F17" s="16">
        <f>SUM(C17:E17)</f>
        <v>442217.56</v>
      </c>
      <c r="G17" s="13">
        <f t="shared" ref="G17:I20" si="22">G22+G27+G32+G37+G42+G47+G52</f>
        <v>141071.29</v>
      </c>
      <c r="H17" s="13">
        <f t="shared" si="22"/>
        <v>141953.72</v>
      </c>
      <c r="I17" s="13">
        <f t="shared" si="22"/>
        <v>154764.24</v>
      </c>
      <c r="J17" s="16">
        <f t="shared" ref="J17:J20" si="23">SUM(G17:I17)</f>
        <v>437789.25</v>
      </c>
      <c r="K17" s="37">
        <f t="shared" ref="K17:K18" si="24">J17/F17</f>
        <v>0.98998612809495856</v>
      </c>
      <c r="L17" s="1"/>
      <c r="M17" s="1">
        <v>2015</v>
      </c>
      <c r="N17" s="53">
        <v>321275.82</v>
      </c>
      <c r="O17" s="53">
        <v>314978.74</v>
      </c>
      <c r="P17" s="1"/>
      <c r="Q17" s="51">
        <v>1.08</v>
      </c>
      <c r="R17" s="1"/>
      <c r="S17" s="1"/>
    </row>
    <row r="18" spans="1:19" x14ac:dyDescent="0.25">
      <c r="A18" s="63"/>
      <c r="B18" s="17" t="s">
        <v>3</v>
      </c>
      <c r="C18" s="43">
        <f t="shared" si="21"/>
        <v>178707.61000000002</v>
      </c>
      <c r="D18" s="43">
        <f t="shared" si="21"/>
        <v>164878.53</v>
      </c>
      <c r="E18" s="43">
        <f t="shared" si="21"/>
        <v>175662.72000000003</v>
      </c>
      <c r="F18" s="16">
        <f t="shared" ref="F18:F20" si="25">SUM(C18:E18)</f>
        <v>519248.86000000004</v>
      </c>
      <c r="G18" s="43">
        <f t="shared" si="22"/>
        <v>167570.42000000001</v>
      </c>
      <c r="H18" s="43">
        <f t="shared" si="22"/>
        <v>160945.29</v>
      </c>
      <c r="I18" s="43">
        <f t="shared" si="22"/>
        <v>165598.26</v>
      </c>
      <c r="J18" s="2">
        <f t="shared" si="23"/>
        <v>494113.97000000003</v>
      </c>
      <c r="K18" s="37">
        <f t="shared" si="24"/>
        <v>0.95159375024915793</v>
      </c>
      <c r="L18" s="1"/>
      <c r="M18" s="1">
        <v>2016</v>
      </c>
      <c r="N18" s="53">
        <v>343195.01</v>
      </c>
      <c r="O18" s="53">
        <v>332647.63</v>
      </c>
      <c r="P18" s="1"/>
      <c r="Q18" s="52">
        <v>1</v>
      </c>
      <c r="R18" s="1"/>
      <c r="S18" s="1"/>
    </row>
    <row r="19" spans="1:19" x14ac:dyDescent="0.25">
      <c r="A19" s="63"/>
      <c r="B19" s="17" t="s">
        <v>4</v>
      </c>
      <c r="C19" s="13">
        <f t="shared" si="21"/>
        <v>736.73</v>
      </c>
      <c r="D19" s="13">
        <f t="shared" si="21"/>
        <v>160.5</v>
      </c>
      <c r="E19" s="13">
        <f t="shared" si="21"/>
        <v>504</v>
      </c>
      <c r="F19" s="2">
        <f t="shared" si="25"/>
        <v>1401.23</v>
      </c>
      <c r="G19" s="13">
        <f t="shared" si="22"/>
        <v>736.73</v>
      </c>
      <c r="H19" s="13">
        <f t="shared" si="22"/>
        <v>160.5</v>
      </c>
      <c r="I19" s="13">
        <f t="shared" si="22"/>
        <v>504</v>
      </c>
      <c r="J19" s="2">
        <f t="shared" si="23"/>
        <v>1401.23</v>
      </c>
      <c r="K19" s="37">
        <f>J19/F19</f>
        <v>1</v>
      </c>
      <c r="L19" s="1"/>
      <c r="M19" s="1"/>
      <c r="N19" s="54">
        <f>SUM(N16:N18)</f>
        <v>989538.35000000009</v>
      </c>
      <c r="O19" s="54">
        <f>SUM(O16:O18)</f>
        <v>960136.80999999994</v>
      </c>
      <c r="P19" s="57">
        <f>O19/N19</f>
        <v>0.97028761947427289</v>
      </c>
      <c r="Q19" s="57">
        <f>(Q16+Q17+Q18)/3</f>
        <v>1.0166666666666666</v>
      </c>
      <c r="R19" s="1"/>
      <c r="S19" s="1"/>
    </row>
    <row r="20" spans="1:19" ht="15.75" thickBot="1" x14ac:dyDescent="0.3">
      <c r="A20" s="66"/>
      <c r="B20" s="38" t="s">
        <v>5</v>
      </c>
      <c r="C20" s="44">
        <f t="shared" si="21"/>
        <v>3132</v>
      </c>
      <c r="D20" s="44">
        <f t="shared" si="21"/>
        <v>11405</v>
      </c>
      <c r="E20" s="44">
        <f t="shared" si="21"/>
        <v>12133.7</v>
      </c>
      <c r="F20" s="45">
        <f t="shared" si="25"/>
        <v>26670.7</v>
      </c>
      <c r="G20" s="44">
        <f t="shared" si="22"/>
        <v>3132</v>
      </c>
      <c r="H20" s="44">
        <f t="shared" si="22"/>
        <v>11919.24</v>
      </c>
      <c r="I20" s="44">
        <f t="shared" si="22"/>
        <v>11781.130000000001</v>
      </c>
      <c r="J20" s="46">
        <f t="shared" si="23"/>
        <v>26832.370000000003</v>
      </c>
      <c r="K20" s="41">
        <f>J20/F20</f>
        <v>1.0060617081666399</v>
      </c>
      <c r="L20" s="1"/>
      <c r="M20" s="1"/>
      <c r="N20" s="1"/>
      <c r="O20" s="1"/>
      <c r="P20" s="1"/>
      <c r="Q20" s="1"/>
      <c r="R20" s="1"/>
      <c r="S20" s="1"/>
    </row>
    <row r="21" spans="1:19" x14ac:dyDescent="0.25">
      <c r="A21" s="58" t="s">
        <v>7</v>
      </c>
      <c r="B21" s="26" t="s">
        <v>0</v>
      </c>
      <c r="C21" s="26">
        <f>SUM(C22:C25)</f>
        <v>273743.93</v>
      </c>
      <c r="D21" s="26">
        <f t="shared" ref="D21" si="26">SUM(D22:D25)</f>
        <v>283622.3</v>
      </c>
      <c r="E21" s="29">
        <f t="shared" ref="E21" si="27">SUM(E22:E25)</f>
        <v>298120.93000000005</v>
      </c>
      <c r="F21" s="26">
        <f t="shared" ref="F21" si="28">SUM(F22:F25)</f>
        <v>855487.16</v>
      </c>
      <c r="G21" s="26">
        <f t="shared" ref="G21" si="29">SUM(G22:G25)</f>
        <v>262489.45</v>
      </c>
      <c r="H21" s="26">
        <f t="shared" ref="H21" si="30">SUM(H22:H25)</f>
        <v>277337.37</v>
      </c>
      <c r="I21" s="26">
        <f t="shared" ref="I21" si="31">SUM(I22:I25)</f>
        <v>289167.31999999995</v>
      </c>
      <c r="J21" s="26">
        <f t="shared" ref="J21" si="32">SUM(J22:J25)</f>
        <v>828994.14</v>
      </c>
      <c r="K21" s="29">
        <f>J21/F21</f>
        <v>0.96903165676969361</v>
      </c>
      <c r="L21" s="1"/>
      <c r="M21" s="1">
        <v>2014</v>
      </c>
      <c r="N21" s="53">
        <v>273743.93</v>
      </c>
      <c r="O21" s="53">
        <v>262489.45</v>
      </c>
      <c r="P21" s="1"/>
      <c r="Q21" s="1"/>
      <c r="R21" s="1"/>
      <c r="S21" s="1"/>
    </row>
    <row r="22" spans="1:19" x14ac:dyDescent="0.25">
      <c r="A22" s="59"/>
      <c r="B22" s="6" t="s">
        <v>2</v>
      </c>
      <c r="C22" s="14">
        <v>107216.12</v>
      </c>
      <c r="D22" s="12">
        <v>118893.87</v>
      </c>
      <c r="E22" s="14">
        <v>127139.02</v>
      </c>
      <c r="F22" s="7">
        <f>SUM(C22:E22)</f>
        <v>353249.01</v>
      </c>
      <c r="G22" s="12">
        <v>106960.64</v>
      </c>
      <c r="H22" s="14">
        <v>116703.75</v>
      </c>
      <c r="I22" s="12">
        <v>127139.02</v>
      </c>
      <c r="J22" s="7">
        <f t="shared" ref="J22:J25" si="33">SUM(G22:I22)</f>
        <v>350803.41000000003</v>
      </c>
      <c r="K22" s="15">
        <f t="shared" ref="K22:K23" si="34">J22/F22</f>
        <v>0.99307683834697802</v>
      </c>
      <c r="L22" s="1"/>
      <c r="M22" s="1">
        <v>2015</v>
      </c>
      <c r="N22" s="53">
        <v>283622.3</v>
      </c>
      <c r="O22" s="53">
        <v>277337.37</v>
      </c>
      <c r="P22" s="1"/>
      <c r="Q22" s="1"/>
      <c r="R22" s="1"/>
      <c r="S22" s="1"/>
    </row>
    <row r="23" spans="1:19" x14ac:dyDescent="0.25">
      <c r="A23" s="59"/>
      <c r="B23" s="6" t="s">
        <v>3</v>
      </c>
      <c r="C23" s="12">
        <v>166527.81</v>
      </c>
      <c r="D23" s="14">
        <v>157808.43</v>
      </c>
      <c r="E23" s="14">
        <v>163884.32</v>
      </c>
      <c r="F23" s="7">
        <f t="shared" ref="F23:F25" si="35">SUM(C23:E23)</f>
        <v>488220.56</v>
      </c>
      <c r="G23" s="12">
        <v>155528.81</v>
      </c>
      <c r="H23" s="14">
        <v>153962.70000000001</v>
      </c>
      <c r="I23" s="14">
        <v>154957.07999999999</v>
      </c>
      <c r="J23" s="7">
        <f t="shared" si="33"/>
        <v>464448.58999999997</v>
      </c>
      <c r="K23" s="15">
        <f t="shared" si="34"/>
        <v>0.95130895347791167</v>
      </c>
      <c r="L23" s="1"/>
      <c r="M23" s="1">
        <v>2016</v>
      </c>
      <c r="N23" s="53">
        <v>298120.93</v>
      </c>
      <c r="O23" s="53">
        <v>289167.32</v>
      </c>
      <c r="P23" s="1"/>
      <c r="Q23" s="1"/>
      <c r="R23" s="1"/>
      <c r="S23" s="1"/>
    </row>
    <row r="24" spans="1:19" x14ac:dyDescent="0.25">
      <c r="A24" s="59"/>
      <c r="B24" s="6" t="s">
        <v>4</v>
      </c>
      <c r="C24" s="8">
        <v>0</v>
      </c>
      <c r="D24" s="8">
        <v>0</v>
      </c>
      <c r="E24" s="8">
        <v>0</v>
      </c>
      <c r="F24" s="28">
        <f t="shared" si="35"/>
        <v>0</v>
      </c>
      <c r="G24" s="8">
        <v>0</v>
      </c>
      <c r="H24" s="8">
        <v>0</v>
      </c>
      <c r="I24" s="8">
        <v>0</v>
      </c>
      <c r="J24" s="28">
        <f t="shared" si="33"/>
        <v>0</v>
      </c>
      <c r="K24" s="15" t="s">
        <v>14</v>
      </c>
      <c r="L24" s="1"/>
      <c r="M24" s="1"/>
      <c r="N24" s="54">
        <f>SUM(N21:N23)</f>
        <v>855487.15999999992</v>
      </c>
      <c r="O24" s="54">
        <f>SUM(O21:O23)</f>
        <v>828994.14000000013</v>
      </c>
      <c r="P24" s="52">
        <f>O24/N24</f>
        <v>0.96903165676969394</v>
      </c>
      <c r="Q24" s="1"/>
      <c r="R24" s="1"/>
      <c r="S24" s="1"/>
    </row>
    <row r="25" spans="1:19" x14ac:dyDescent="0.25">
      <c r="A25" s="59"/>
      <c r="B25" s="6" t="s">
        <v>5</v>
      </c>
      <c r="C25" s="8">
        <v>0</v>
      </c>
      <c r="D25" s="14">
        <v>6920</v>
      </c>
      <c r="E25" s="14">
        <v>7097.59</v>
      </c>
      <c r="F25" s="28">
        <f t="shared" si="35"/>
        <v>14017.59</v>
      </c>
      <c r="G25" s="8">
        <v>0</v>
      </c>
      <c r="H25" s="14">
        <v>6670.92</v>
      </c>
      <c r="I25" s="14">
        <v>7071.22</v>
      </c>
      <c r="J25" s="15">
        <f t="shared" si="33"/>
        <v>13742.14</v>
      </c>
      <c r="K25" s="15">
        <f>J25/F25</f>
        <v>0.98034968921191157</v>
      </c>
      <c r="L25" s="1"/>
      <c r="M25" s="1"/>
      <c r="N25" s="1"/>
      <c r="O25" s="1"/>
      <c r="P25" s="1"/>
      <c r="Q25" s="1"/>
      <c r="R25" s="1"/>
      <c r="S25" s="1"/>
    </row>
    <row r="26" spans="1:19" x14ac:dyDescent="0.25">
      <c r="A26" s="59" t="s">
        <v>8</v>
      </c>
      <c r="B26" s="7" t="s">
        <v>0</v>
      </c>
      <c r="C26" s="7">
        <f>SUM(C27:C30)</f>
        <v>11151.43</v>
      </c>
      <c r="D26" s="7">
        <f t="shared" ref="D26" si="36">SUM(D27:D30)</f>
        <v>2340.5</v>
      </c>
      <c r="E26" s="15">
        <f t="shared" ref="E26" si="37">SUM(E27:E30)</f>
        <v>8574.31</v>
      </c>
      <c r="F26" s="7">
        <f t="shared" ref="F26" si="38">SUM(F27:F30)</f>
        <v>22066.239999999998</v>
      </c>
      <c r="G26" s="7">
        <f t="shared" ref="G26" si="39">SUM(G27:G30)</f>
        <v>10702.55</v>
      </c>
      <c r="H26" s="7">
        <f t="shared" ref="H26" si="40">SUM(H27:H30)</f>
        <v>2340.42</v>
      </c>
      <c r="I26" s="7">
        <f t="shared" ref="I26" si="41">SUM(I27:I30)</f>
        <v>8075.4</v>
      </c>
      <c r="J26" s="7">
        <f t="shared" ref="J26" si="42">SUM(J27:J30)</f>
        <v>21118.370000000003</v>
      </c>
      <c r="K26" s="15">
        <f>J26/F26</f>
        <v>0.95704433560044688</v>
      </c>
      <c r="L26" s="1"/>
      <c r="M26" s="1">
        <v>2014</v>
      </c>
      <c r="N26" s="53">
        <v>11151.43</v>
      </c>
      <c r="O26" s="53">
        <v>10702.55</v>
      </c>
      <c r="P26" s="1"/>
      <c r="Q26" s="1"/>
      <c r="R26" s="1"/>
      <c r="S26" s="1"/>
    </row>
    <row r="27" spans="1:19" x14ac:dyDescent="0.25">
      <c r="A27" s="59"/>
      <c r="B27" s="6" t="s">
        <v>2</v>
      </c>
      <c r="C27" s="14">
        <v>7060.03</v>
      </c>
      <c r="D27" s="12">
        <v>2180</v>
      </c>
      <c r="E27" s="14">
        <v>4893.71</v>
      </c>
      <c r="F27" s="7">
        <f>SUM(C27:E27)</f>
        <v>14133.739999999998</v>
      </c>
      <c r="G27" s="12">
        <v>6611.35</v>
      </c>
      <c r="H27" s="14">
        <v>2179.92</v>
      </c>
      <c r="I27" s="12">
        <v>4764.58</v>
      </c>
      <c r="J27" s="7">
        <f t="shared" ref="J27:J30" si="43">SUM(G27:I27)</f>
        <v>13555.85</v>
      </c>
      <c r="K27" s="15">
        <f t="shared" ref="K27:K28" si="44">J27/F27</f>
        <v>0.95911273307702016</v>
      </c>
      <c r="L27" s="1"/>
      <c r="M27" s="1">
        <v>2015</v>
      </c>
      <c r="N27" s="53">
        <v>2340.5</v>
      </c>
      <c r="O27" s="53">
        <v>2340.42</v>
      </c>
      <c r="P27" s="1"/>
      <c r="Q27" s="1"/>
      <c r="R27" s="1"/>
      <c r="S27" s="1"/>
    </row>
    <row r="28" spans="1:19" x14ac:dyDescent="0.25">
      <c r="A28" s="59"/>
      <c r="B28" s="6" t="s">
        <v>3</v>
      </c>
      <c r="C28" s="12">
        <v>3391.4</v>
      </c>
      <c r="D28" s="8">
        <v>0</v>
      </c>
      <c r="E28" s="14">
        <v>3176.6</v>
      </c>
      <c r="F28" s="7">
        <f t="shared" ref="F28:F30" si="45">SUM(C28:E28)</f>
        <v>6568</v>
      </c>
      <c r="G28" s="12">
        <v>3391.2</v>
      </c>
      <c r="H28" s="8">
        <v>0</v>
      </c>
      <c r="I28" s="14">
        <v>2806.82</v>
      </c>
      <c r="J28" s="7">
        <f t="shared" si="43"/>
        <v>6198.02</v>
      </c>
      <c r="K28" s="15">
        <f t="shared" si="44"/>
        <v>0.94366930572472596</v>
      </c>
      <c r="L28" s="1"/>
      <c r="M28" s="1">
        <v>2016</v>
      </c>
      <c r="N28" s="53">
        <v>8574.31</v>
      </c>
      <c r="O28" s="53">
        <v>8075.4</v>
      </c>
      <c r="P28" s="1"/>
      <c r="Q28" s="1"/>
      <c r="R28" s="1"/>
      <c r="S28" s="1"/>
    </row>
    <row r="29" spans="1:19" x14ac:dyDescent="0.25">
      <c r="A29" s="59"/>
      <c r="B29" s="6" t="s">
        <v>4</v>
      </c>
      <c r="C29" s="14">
        <v>700</v>
      </c>
      <c r="D29" s="14">
        <v>160.5</v>
      </c>
      <c r="E29" s="14">
        <v>504</v>
      </c>
      <c r="F29" s="15">
        <f t="shared" si="45"/>
        <v>1364.5</v>
      </c>
      <c r="G29" s="14">
        <v>700</v>
      </c>
      <c r="H29" s="14">
        <v>160.5</v>
      </c>
      <c r="I29" s="14">
        <v>504</v>
      </c>
      <c r="J29" s="15">
        <f t="shared" si="43"/>
        <v>1364.5</v>
      </c>
      <c r="K29" s="15">
        <f>J29/F29</f>
        <v>1</v>
      </c>
      <c r="L29" s="1"/>
      <c r="M29" s="1"/>
      <c r="N29" s="53">
        <f>SUM(N26:N28)</f>
        <v>22066.239999999998</v>
      </c>
      <c r="O29" s="53">
        <f>SUM(O26:O28)</f>
        <v>21118.37</v>
      </c>
      <c r="P29" s="52">
        <f>O29/N29</f>
        <v>0.95704433560044666</v>
      </c>
      <c r="Q29" s="1"/>
      <c r="R29" s="1"/>
      <c r="S29" s="1"/>
    </row>
    <row r="30" spans="1:19" x14ac:dyDescent="0.25">
      <c r="A30" s="59"/>
      <c r="B30" s="6" t="s">
        <v>5</v>
      </c>
      <c r="C30" s="8">
        <v>0</v>
      </c>
      <c r="D30" s="8">
        <v>0</v>
      </c>
      <c r="E30" s="8">
        <v>0</v>
      </c>
      <c r="F30" s="7">
        <f t="shared" si="45"/>
        <v>0</v>
      </c>
      <c r="G30" s="6">
        <v>0</v>
      </c>
      <c r="H30" s="8">
        <v>0</v>
      </c>
      <c r="I30" s="8">
        <v>0</v>
      </c>
      <c r="J30" s="7">
        <f t="shared" si="43"/>
        <v>0</v>
      </c>
      <c r="K30" s="15" t="s">
        <v>14</v>
      </c>
      <c r="L30" s="1"/>
      <c r="M30" s="1"/>
      <c r="N30" s="1"/>
      <c r="O30" s="1"/>
      <c r="P30" s="1"/>
      <c r="Q30" s="1"/>
      <c r="R30" s="1"/>
      <c r="S30" s="1"/>
    </row>
    <row r="31" spans="1:19" ht="15" customHeight="1" x14ac:dyDescent="0.25">
      <c r="A31" s="73" t="s">
        <v>9</v>
      </c>
      <c r="B31" s="7" t="s">
        <v>0</v>
      </c>
      <c r="C31" s="15">
        <f>SUM(C32:C35)</f>
        <v>642.20000000000005</v>
      </c>
      <c r="D31" s="7">
        <f t="shared" ref="D31" si="46">SUM(D32:D35)</f>
        <v>657.02</v>
      </c>
      <c r="E31" s="15">
        <f t="shared" ref="E31" si="47">SUM(E32:E35)</f>
        <v>262.87</v>
      </c>
      <c r="F31" s="7">
        <f t="shared" ref="F31" si="48">SUM(F32:F35)</f>
        <v>1562.0900000000001</v>
      </c>
      <c r="G31" s="7">
        <f t="shared" ref="G31" si="49">SUM(G32:G35)</f>
        <v>582.32000000000005</v>
      </c>
      <c r="H31" s="7">
        <f t="shared" ref="H31" si="50">SUM(H32:H35)</f>
        <v>609.33000000000004</v>
      </c>
      <c r="I31" s="7">
        <f t="shared" ref="I31" si="51">SUM(I32:I35)</f>
        <v>262.87</v>
      </c>
      <c r="J31" s="7">
        <f t="shared" ref="J31" si="52">SUM(J32:J35)</f>
        <v>1454.52</v>
      </c>
      <c r="K31" s="15">
        <f>J31/F31</f>
        <v>0.93113713038301238</v>
      </c>
      <c r="L31" s="1"/>
      <c r="M31" s="1">
        <v>2014</v>
      </c>
      <c r="N31" s="52">
        <v>642.20000000000005</v>
      </c>
      <c r="O31" s="52">
        <v>582.32000000000005</v>
      </c>
      <c r="P31" s="1"/>
      <c r="Q31" s="1"/>
      <c r="R31" s="1"/>
      <c r="S31" s="1"/>
    </row>
    <row r="32" spans="1:19" x14ac:dyDescent="0.25">
      <c r="A32" s="74"/>
      <c r="B32" s="6" t="s">
        <v>2</v>
      </c>
      <c r="C32" s="14">
        <v>642.20000000000005</v>
      </c>
      <c r="D32" s="6">
        <v>657.02</v>
      </c>
      <c r="E32" s="14">
        <v>262.87</v>
      </c>
      <c r="F32" s="7">
        <f>SUM(C32:E32)</f>
        <v>1562.0900000000001</v>
      </c>
      <c r="G32" s="12">
        <v>582.32000000000005</v>
      </c>
      <c r="H32" s="14">
        <v>609.33000000000004</v>
      </c>
      <c r="I32" s="6">
        <v>262.87</v>
      </c>
      <c r="J32" s="7">
        <f t="shared" ref="J32:J35" si="53">SUM(G32:I32)</f>
        <v>1454.52</v>
      </c>
      <c r="K32" s="15">
        <f t="shared" ref="K32" si="54">J32/F32</f>
        <v>0.93113713038301238</v>
      </c>
      <c r="L32" s="1"/>
      <c r="M32" s="1">
        <v>2015</v>
      </c>
      <c r="N32" s="51">
        <v>657.02</v>
      </c>
      <c r="O32" s="51">
        <v>609.33000000000004</v>
      </c>
      <c r="P32" s="1"/>
      <c r="Q32" s="1"/>
      <c r="R32" s="1"/>
      <c r="S32" s="1"/>
    </row>
    <row r="33" spans="1:19" x14ac:dyDescent="0.25">
      <c r="A33" s="74"/>
      <c r="B33" s="6" t="s">
        <v>3</v>
      </c>
      <c r="C33" s="11">
        <v>0</v>
      </c>
      <c r="D33" s="8">
        <v>0</v>
      </c>
      <c r="E33" s="8">
        <v>0</v>
      </c>
      <c r="F33" s="28">
        <f t="shared" ref="F33:F35" si="55">SUM(C33:E33)</f>
        <v>0</v>
      </c>
      <c r="G33" s="11">
        <v>0</v>
      </c>
      <c r="H33" s="8">
        <v>0</v>
      </c>
      <c r="I33" s="8">
        <v>0</v>
      </c>
      <c r="J33" s="7">
        <f t="shared" si="53"/>
        <v>0</v>
      </c>
      <c r="K33" s="15" t="s">
        <v>14</v>
      </c>
      <c r="L33" s="1"/>
      <c r="M33" s="1">
        <v>2016</v>
      </c>
      <c r="N33" s="51">
        <v>262.87</v>
      </c>
      <c r="O33" s="51">
        <v>262.87</v>
      </c>
      <c r="P33" s="1"/>
      <c r="Q33" s="1"/>
      <c r="R33" s="1"/>
      <c r="S33" s="1"/>
    </row>
    <row r="34" spans="1:19" x14ac:dyDescent="0.25">
      <c r="A34" s="74"/>
      <c r="B34" s="27" t="s">
        <v>4</v>
      </c>
      <c r="C34" s="11">
        <v>0</v>
      </c>
      <c r="D34" s="8">
        <v>0</v>
      </c>
      <c r="E34" s="8">
        <v>0</v>
      </c>
      <c r="F34" s="28">
        <f t="shared" si="55"/>
        <v>0</v>
      </c>
      <c r="G34" s="11">
        <v>0</v>
      </c>
      <c r="H34" s="8">
        <v>0</v>
      </c>
      <c r="I34" s="8">
        <v>0</v>
      </c>
      <c r="J34" s="7">
        <f t="shared" si="53"/>
        <v>0</v>
      </c>
      <c r="K34" s="15" t="s">
        <v>14</v>
      </c>
      <c r="L34" s="1"/>
      <c r="M34" s="1"/>
      <c r="N34" s="52">
        <f>SUM(N31:N33)</f>
        <v>1562.0900000000001</v>
      </c>
      <c r="O34" s="52">
        <f>SUM(O31:O33)</f>
        <v>1454.52</v>
      </c>
      <c r="P34" s="52">
        <f>O34/N34</f>
        <v>0.93113713038301238</v>
      </c>
      <c r="Q34" s="1"/>
      <c r="R34" s="1"/>
      <c r="S34" s="1"/>
    </row>
    <row r="35" spans="1:19" x14ac:dyDescent="0.25">
      <c r="A35" s="75"/>
      <c r="B35" s="27" t="s">
        <v>5</v>
      </c>
      <c r="C35" s="11">
        <v>0</v>
      </c>
      <c r="D35" s="8">
        <v>0</v>
      </c>
      <c r="E35" s="8">
        <v>0</v>
      </c>
      <c r="F35" s="28">
        <f t="shared" si="55"/>
        <v>0</v>
      </c>
      <c r="G35" s="11">
        <v>0</v>
      </c>
      <c r="H35" s="8">
        <v>0</v>
      </c>
      <c r="I35" s="8">
        <v>0</v>
      </c>
      <c r="J35" s="7">
        <f t="shared" si="53"/>
        <v>0</v>
      </c>
      <c r="K35" s="15" t="s">
        <v>14</v>
      </c>
      <c r="L35" s="1"/>
      <c r="M35" s="1"/>
      <c r="N35" s="1"/>
      <c r="O35" s="1"/>
      <c r="P35" s="1"/>
      <c r="Q35" s="1"/>
      <c r="R35" s="1"/>
      <c r="S35" s="1"/>
    </row>
    <row r="36" spans="1:19" x14ac:dyDescent="0.25">
      <c r="A36" s="58" t="s">
        <v>6</v>
      </c>
      <c r="B36" s="7" t="s">
        <v>0</v>
      </c>
      <c r="C36" s="7">
        <f>SUM(C37:C40)</f>
        <v>3123.8</v>
      </c>
      <c r="D36" s="7">
        <f t="shared" ref="D36" si="56">SUM(D37:D40)</f>
        <v>3084</v>
      </c>
      <c r="E36" s="15">
        <f t="shared" ref="E36" si="57">SUM(E37:E40)</f>
        <v>3037.34</v>
      </c>
      <c r="F36" s="7">
        <f t="shared" ref="F36" si="58">SUM(F37:F40)</f>
        <v>9245.1400000000012</v>
      </c>
      <c r="G36" s="7">
        <f t="shared" ref="G36" si="59">SUM(G37:G40)</f>
        <v>2986.5699999999997</v>
      </c>
      <c r="H36" s="7">
        <f t="shared" ref="H36" si="60">SUM(H37:H40)</f>
        <v>2983.21</v>
      </c>
      <c r="I36" s="7">
        <f t="shared" ref="I36" si="61">SUM(I37:I40)</f>
        <v>3036.41</v>
      </c>
      <c r="J36" s="7">
        <f t="shared" ref="J36" si="62">SUM(J37:J40)</f>
        <v>9006.1899999999987</v>
      </c>
      <c r="K36" s="15">
        <f>J36/F36</f>
        <v>0.97415398793311914</v>
      </c>
      <c r="L36" s="1"/>
      <c r="M36" s="1">
        <v>2014</v>
      </c>
      <c r="N36" s="53">
        <v>3123.8</v>
      </c>
      <c r="O36" s="53">
        <v>2986.57</v>
      </c>
      <c r="P36" s="1"/>
      <c r="Q36" s="1"/>
      <c r="R36" s="1"/>
      <c r="S36" s="1"/>
    </row>
    <row r="37" spans="1:19" x14ac:dyDescent="0.25">
      <c r="A37" s="59"/>
      <c r="B37" s="6" t="s">
        <v>2</v>
      </c>
      <c r="C37" s="14">
        <v>2205.1</v>
      </c>
      <c r="D37" s="12">
        <v>2156</v>
      </c>
      <c r="E37" s="14">
        <v>1997.14</v>
      </c>
      <c r="F37" s="7">
        <f>SUM(C37:E37)</f>
        <v>6358.2400000000007</v>
      </c>
      <c r="G37" s="12">
        <v>2071.4499999999998</v>
      </c>
      <c r="H37" s="14">
        <v>2055.58</v>
      </c>
      <c r="I37" s="12">
        <v>1996.25</v>
      </c>
      <c r="J37" s="7">
        <f t="shared" ref="J37:J40" si="63">SUM(G37:I37)</f>
        <v>6123.28</v>
      </c>
      <c r="K37" s="15">
        <f t="shared" ref="K37:K38" si="64">J37/F37</f>
        <v>0.96304637761393075</v>
      </c>
      <c r="L37" s="1"/>
      <c r="M37" s="1">
        <v>2015</v>
      </c>
      <c r="N37" s="53">
        <v>3084</v>
      </c>
      <c r="O37" s="53">
        <v>2983.21</v>
      </c>
      <c r="P37" s="1"/>
      <c r="Q37" s="1"/>
      <c r="R37" s="1"/>
      <c r="S37" s="1"/>
    </row>
    <row r="38" spans="1:19" x14ac:dyDescent="0.25">
      <c r="A38" s="59"/>
      <c r="B38" s="6" t="s">
        <v>3</v>
      </c>
      <c r="C38" s="12">
        <v>918.7</v>
      </c>
      <c r="D38" s="14">
        <v>928</v>
      </c>
      <c r="E38" s="14">
        <v>1040.2</v>
      </c>
      <c r="F38" s="7">
        <f t="shared" ref="F38:F40" si="65">SUM(C38:E38)</f>
        <v>2886.9</v>
      </c>
      <c r="G38" s="12">
        <v>915.12</v>
      </c>
      <c r="H38" s="14">
        <v>927.63</v>
      </c>
      <c r="I38" s="14">
        <v>1040.1600000000001</v>
      </c>
      <c r="J38" s="7">
        <f t="shared" si="63"/>
        <v>2882.91</v>
      </c>
      <c r="K38" s="15">
        <f t="shared" si="64"/>
        <v>0.99861789462745498</v>
      </c>
      <c r="L38" s="1"/>
      <c r="M38" s="1">
        <v>2016</v>
      </c>
      <c r="N38" s="53">
        <v>3037.34</v>
      </c>
      <c r="O38" s="53">
        <v>3036.41</v>
      </c>
      <c r="P38" s="1"/>
      <c r="Q38" s="1"/>
      <c r="R38" s="1"/>
      <c r="S38" s="1"/>
    </row>
    <row r="39" spans="1:19" x14ac:dyDescent="0.25">
      <c r="A39" s="59"/>
      <c r="B39" s="6" t="s">
        <v>4</v>
      </c>
      <c r="C39" s="8">
        <v>0</v>
      </c>
      <c r="D39" s="8">
        <v>0</v>
      </c>
      <c r="E39" s="8">
        <v>0</v>
      </c>
      <c r="F39" s="28">
        <f t="shared" si="65"/>
        <v>0</v>
      </c>
      <c r="G39" s="8">
        <v>0</v>
      </c>
      <c r="H39" s="8">
        <v>0</v>
      </c>
      <c r="I39" s="8">
        <v>0</v>
      </c>
      <c r="J39" s="28">
        <f t="shared" si="63"/>
        <v>0</v>
      </c>
      <c r="K39" s="15" t="s">
        <v>14</v>
      </c>
      <c r="L39" s="1"/>
      <c r="M39" s="1"/>
      <c r="N39" s="53">
        <f>SUM(N36:N38)</f>
        <v>9245.14</v>
      </c>
      <c r="O39" s="53">
        <f>SUM(O36:O38)</f>
        <v>9006.19</v>
      </c>
      <c r="P39" s="52">
        <f>O39/N39</f>
        <v>0.97415398793311958</v>
      </c>
      <c r="Q39" s="1"/>
      <c r="R39" s="1"/>
      <c r="S39" s="1"/>
    </row>
    <row r="40" spans="1:19" x14ac:dyDescent="0.25">
      <c r="A40" s="59"/>
      <c r="B40" s="6" t="s">
        <v>5</v>
      </c>
      <c r="C40" s="8">
        <v>0</v>
      </c>
      <c r="D40" s="8">
        <v>0</v>
      </c>
      <c r="E40" s="8">
        <v>0</v>
      </c>
      <c r="F40" s="28">
        <f t="shared" si="65"/>
        <v>0</v>
      </c>
      <c r="G40" s="8">
        <v>0</v>
      </c>
      <c r="H40" s="8">
        <v>0</v>
      </c>
      <c r="I40" s="8">
        <v>0</v>
      </c>
      <c r="J40" s="28">
        <f t="shared" si="63"/>
        <v>0</v>
      </c>
      <c r="K40" s="15" t="s">
        <v>14</v>
      </c>
      <c r="L40" s="1"/>
      <c r="M40" s="1"/>
      <c r="N40" s="1"/>
      <c r="O40" s="1"/>
      <c r="P40" s="1"/>
      <c r="Q40" s="1"/>
      <c r="R40" s="1"/>
      <c r="S40" s="1"/>
    </row>
    <row r="41" spans="1:19" ht="15" customHeight="1" x14ac:dyDescent="0.25">
      <c r="A41" s="65" t="s">
        <v>24</v>
      </c>
      <c r="B41" s="7" t="s">
        <v>0</v>
      </c>
      <c r="C41" s="7">
        <f>SUM(C42:C45)</f>
        <v>7377.2599999999993</v>
      </c>
      <c r="D41" s="28">
        <f t="shared" ref="D41" si="66">SUM(D42:D45)</f>
        <v>0</v>
      </c>
      <c r="E41" s="28">
        <f t="shared" ref="E41" si="67">SUM(E42:E45)</f>
        <v>0</v>
      </c>
      <c r="F41" s="7">
        <f t="shared" ref="F41" si="68">SUM(F42:F45)</f>
        <v>7377.2599999999993</v>
      </c>
      <c r="G41" s="7">
        <f t="shared" ref="G41" si="69">SUM(G42:G45)</f>
        <v>7375.08</v>
      </c>
      <c r="H41" s="28">
        <f t="shared" ref="H41" si="70">SUM(H42:H45)</f>
        <v>0</v>
      </c>
      <c r="I41" s="28">
        <f t="shared" ref="I41" si="71">SUM(I42:I45)</f>
        <v>0</v>
      </c>
      <c r="J41" s="7">
        <f t="shared" ref="J41" si="72">SUM(J42:J45)</f>
        <v>7375.08</v>
      </c>
      <c r="K41" s="15">
        <f>J41/F41</f>
        <v>0.99970449733369848</v>
      </c>
      <c r="L41" s="1"/>
      <c r="M41" s="1">
        <v>2014</v>
      </c>
      <c r="N41" s="53">
        <v>7377.26</v>
      </c>
      <c r="O41" s="53">
        <v>7375.08</v>
      </c>
      <c r="P41" s="1"/>
      <c r="Q41" s="1"/>
      <c r="R41" s="1"/>
      <c r="S41" s="1"/>
    </row>
    <row r="42" spans="1:19" x14ac:dyDescent="0.25">
      <c r="A42" s="71"/>
      <c r="B42" s="6" t="s">
        <v>2</v>
      </c>
      <c r="C42" s="14">
        <v>4887.33</v>
      </c>
      <c r="D42" s="11">
        <v>0</v>
      </c>
      <c r="E42" s="8">
        <v>0</v>
      </c>
      <c r="F42" s="7">
        <f>SUM(C42:E42)</f>
        <v>4887.33</v>
      </c>
      <c r="G42" s="12">
        <v>4885.32</v>
      </c>
      <c r="H42" s="8">
        <v>0</v>
      </c>
      <c r="I42" s="11">
        <v>0</v>
      </c>
      <c r="J42" s="7">
        <f t="shared" ref="J42:J45" si="73">SUM(G42:I42)</f>
        <v>4885.32</v>
      </c>
      <c r="K42" s="15">
        <f t="shared" ref="K42:K43" si="74">J42/F42</f>
        <v>0.99958873249811242</v>
      </c>
      <c r="L42" s="1"/>
      <c r="M42" s="1">
        <v>2015</v>
      </c>
      <c r="N42" s="55">
        <v>0</v>
      </c>
      <c r="O42" s="55">
        <v>0</v>
      </c>
      <c r="P42" s="1"/>
      <c r="Q42" s="1"/>
      <c r="R42" s="1"/>
      <c r="S42" s="1"/>
    </row>
    <row r="43" spans="1:19" x14ac:dyDescent="0.25">
      <c r="A43" s="71"/>
      <c r="B43" s="6" t="s">
        <v>3</v>
      </c>
      <c r="C43" s="12">
        <v>2453.1999999999998</v>
      </c>
      <c r="D43" s="11">
        <v>0</v>
      </c>
      <c r="E43" s="8">
        <v>0</v>
      </c>
      <c r="F43" s="7">
        <f t="shared" ref="F43:F45" si="75">SUM(C43:E43)</f>
        <v>2453.1999999999998</v>
      </c>
      <c r="G43" s="12">
        <v>2453.0300000000002</v>
      </c>
      <c r="H43" s="8">
        <v>0</v>
      </c>
      <c r="I43" s="11">
        <v>0</v>
      </c>
      <c r="J43" s="7">
        <f t="shared" si="73"/>
        <v>2453.0300000000002</v>
      </c>
      <c r="K43" s="15">
        <f t="shared" si="74"/>
        <v>0.99993070275558471</v>
      </c>
      <c r="L43" s="1"/>
      <c r="M43" s="1">
        <v>2016</v>
      </c>
      <c r="N43" s="55">
        <v>0</v>
      </c>
      <c r="O43" s="55">
        <v>0</v>
      </c>
      <c r="P43" s="1"/>
      <c r="Q43" s="1"/>
      <c r="R43" s="1"/>
      <c r="S43" s="1"/>
    </row>
    <row r="44" spans="1:19" x14ac:dyDescent="0.25">
      <c r="A44" s="58"/>
      <c r="B44" s="6" t="s">
        <v>4</v>
      </c>
      <c r="C44" s="14">
        <v>36.729999999999997</v>
      </c>
      <c r="D44" s="8">
        <v>0</v>
      </c>
      <c r="E44" s="8">
        <v>0</v>
      </c>
      <c r="F44" s="15">
        <f t="shared" si="75"/>
        <v>36.729999999999997</v>
      </c>
      <c r="G44" s="14">
        <v>36.729999999999997</v>
      </c>
      <c r="H44" s="8">
        <v>0</v>
      </c>
      <c r="I44" s="8">
        <v>0</v>
      </c>
      <c r="J44" s="15">
        <f t="shared" si="73"/>
        <v>36.729999999999997</v>
      </c>
      <c r="K44" s="15">
        <f>J44/F44</f>
        <v>1</v>
      </c>
      <c r="L44" s="1"/>
      <c r="M44" s="1"/>
      <c r="N44" s="53">
        <f>SUM(N41:N43)</f>
        <v>7377.26</v>
      </c>
      <c r="O44" s="54">
        <f>SUM(O41:O43)</f>
        <v>7375.08</v>
      </c>
      <c r="P44" s="52">
        <f>O44/N44</f>
        <v>0.99970449733369837</v>
      </c>
      <c r="Q44" s="1"/>
      <c r="R44" s="1"/>
      <c r="S44" s="1"/>
    </row>
    <row r="45" spans="1:19" x14ac:dyDescent="0.25">
      <c r="A45" s="31"/>
      <c r="B45" s="6" t="s">
        <v>5</v>
      </c>
      <c r="C45" s="8">
        <v>0</v>
      </c>
      <c r="D45" s="8">
        <v>0</v>
      </c>
      <c r="E45" s="8">
        <v>0</v>
      </c>
      <c r="F45" s="28">
        <f t="shared" si="75"/>
        <v>0</v>
      </c>
      <c r="G45" s="8">
        <v>0</v>
      </c>
      <c r="H45" s="8">
        <v>0</v>
      </c>
      <c r="I45" s="8">
        <v>0</v>
      </c>
      <c r="J45" s="28">
        <f t="shared" si="73"/>
        <v>0</v>
      </c>
      <c r="K45" s="15" t="s">
        <v>14</v>
      </c>
      <c r="L45" s="1"/>
      <c r="M45" s="1"/>
      <c r="N45" s="1"/>
      <c r="O45" s="1"/>
      <c r="P45" s="1"/>
      <c r="Q45" s="1"/>
      <c r="R45" s="1"/>
      <c r="S45" s="1"/>
    </row>
    <row r="46" spans="1:19" x14ac:dyDescent="0.25">
      <c r="A46" s="59" t="s">
        <v>25</v>
      </c>
      <c r="B46" s="7" t="s">
        <v>0</v>
      </c>
      <c r="C46" s="15">
        <f>SUM(C47:C50)</f>
        <v>10248.5</v>
      </c>
      <c r="D46" s="15">
        <f t="shared" ref="D46" si="76">SUM(D47:D50)</f>
        <v>12161.54</v>
      </c>
      <c r="E46" s="15">
        <f t="shared" ref="E46" si="77">SUM(E47:E50)</f>
        <v>14174.560000000001</v>
      </c>
      <c r="F46" s="15">
        <f t="shared" ref="F46" si="78">SUM(F47:F50)</f>
        <v>36584.600000000006</v>
      </c>
      <c r="G46" s="7">
        <f t="shared" ref="G46" si="79">SUM(G47:G50)</f>
        <v>9845.7800000000007</v>
      </c>
      <c r="H46" s="15">
        <f t="shared" ref="H46" si="80">SUM(H47:H50)</f>
        <v>12837.72</v>
      </c>
      <c r="I46" s="15">
        <f t="shared" ref="I46" si="81">SUM(I47:I50)</f>
        <v>13080.63</v>
      </c>
      <c r="J46" s="7">
        <f t="shared" ref="J46" si="82">SUM(J47:J50)</f>
        <v>35764.130000000005</v>
      </c>
      <c r="K46" s="15">
        <f>J46/F46</f>
        <v>0.97757335053547123</v>
      </c>
      <c r="L46" s="1"/>
      <c r="M46" s="1">
        <v>2014</v>
      </c>
      <c r="N46" s="53">
        <v>10248.5</v>
      </c>
      <c r="O46" s="53">
        <v>9845.7800000000007</v>
      </c>
      <c r="P46" s="1"/>
      <c r="Q46" s="1"/>
      <c r="R46" s="1"/>
      <c r="S46" s="1"/>
    </row>
    <row r="47" spans="1:19" x14ac:dyDescent="0.25">
      <c r="A47" s="59"/>
      <c r="B47" s="6" t="s">
        <v>2</v>
      </c>
      <c r="C47" s="14">
        <v>1700</v>
      </c>
      <c r="D47" s="14">
        <v>1534.44</v>
      </c>
      <c r="E47" s="14">
        <v>1576.85</v>
      </c>
      <c r="F47" s="7">
        <f>SUM(C47:E47)</f>
        <v>4811.29</v>
      </c>
      <c r="G47" s="12">
        <v>1431.52</v>
      </c>
      <c r="H47" s="14">
        <v>1534.44</v>
      </c>
      <c r="I47" s="14">
        <v>1576.52</v>
      </c>
      <c r="J47" s="7">
        <f t="shared" ref="J47:J50" si="83">SUM(G47:I47)</f>
        <v>4542.4799999999996</v>
      </c>
      <c r="K47" s="15">
        <f t="shared" ref="K47:K48" si="84">J47/F47</f>
        <v>0.94412932914041758</v>
      </c>
      <c r="L47" s="1"/>
      <c r="M47" s="1">
        <v>2015</v>
      </c>
      <c r="N47" s="53">
        <v>12161.54</v>
      </c>
      <c r="O47" s="53">
        <v>12837.72</v>
      </c>
      <c r="P47" s="1"/>
      <c r="Q47" s="1"/>
      <c r="R47" s="1"/>
      <c r="S47" s="1"/>
    </row>
    <row r="48" spans="1:19" x14ac:dyDescent="0.25">
      <c r="A48" s="59"/>
      <c r="B48" s="6" t="s">
        <v>3</v>
      </c>
      <c r="C48" s="12">
        <v>5416.5</v>
      </c>
      <c r="D48" s="12">
        <v>6142.1</v>
      </c>
      <c r="E48" s="14">
        <v>7561.6</v>
      </c>
      <c r="F48" s="15">
        <f t="shared" ref="F48:F50" si="85">SUM(C48:E48)</f>
        <v>19120.2</v>
      </c>
      <c r="G48" s="12">
        <v>5282.26</v>
      </c>
      <c r="H48" s="14">
        <v>6054.96</v>
      </c>
      <c r="I48" s="12">
        <v>6794.2</v>
      </c>
      <c r="J48" s="7">
        <f t="shared" si="83"/>
        <v>18131.420000000002</v>
      </c>
      <c r="K48" s="15">
        <f t="shared" si="84"/>
        <v>0.94828610579387251</v>
      </c>
      <c r="L48" s="1"/>
      <c r="M48" s="1">
        <v>2016</v>
      </c>
      <c r="N48" s="53">
        <v>14174.56</v>
      </c>
      <c r="O48" s="53">
        <v>13080.63</v>
      </c>
      <c r="P48" s="1"/>
      <c r="Q48" s="1"/>
      <c r="R48" s="1"/>
      <c r="S48" s="1"/>
    </row>
    <row r="49" spans="1:19" x14ac:dyDescent="0.25">
      <c r="A49" s="59"/>
      <c r="B49" s="6" t="s">
        <v>4</v>
      </c>
      <c r="C49" s="8">
        <v>0</v>
      </c>
      <c r="D49" s="8">
        <v>0</v>
      </c>
      <c r="E49" s="8">
        <v>0</v>
      </c>
      <c r="F49" s="28">
        <f t="shared" si="85"/>
        <v>0</v>
      </c>
      <c r="G49" s="8">
        <v>0</v>
      </c>
      <c r="H49" s="8">
        <v>0</v>
      </c>
      <c r="I49" s="8">
        <v>0</v>
      </c>
      <c r="J49" s="28">
        <f t="shared" si="83"/>
        <v>0</v>
      </c>
      <c r="K49" s="15" t="s">
        <v>14</v>
      </c>
      <c r="L49" s="1"/>
      <c r="M49" s="1"/>
      <c r="N49" s="53">
        <f>SUM(N46:N48)</f>
        <v>36584.6</v>
      </c>
      <c r="O49" s="53">
        <f>SUM(O46:O48)</f>
        <v>35764.129999999997</v>
      </c>
      <c r="P49" s="52">
        <f>O49/N49</f>
        <v>0.97757335053547123</v>
      </c>
      <c r="Q49" s="1"/>
      <c r="R49" s="1"/>
      <c r="S49" s="1"/>
    </row>
    <row r="50" spans="1:19" x14ac:dyDescent="0.25">
      <c r="A50" s="59"/>
      <c r="B50" s="6" t="s">
        <v>5</v>
      </c>
      <c r="C50" s="14">
        <v>3132</v>
      </c>
      <c r="D50" s="14">
        <v>4485</v>
      </c>
      <c r="E50" s="14">
        <v>5036.1099999999997</v>
      </c>
      <c r="F50" s="15">
        <f t="shared" si="85"/>
        <v>12653.11</v>
      </c>
      <c r="G50" s="14">
        <v>3132</v>
      </c>
      <c r="H50" s="14">
        <v>5248.32</v>
      </c>
      <c r="I50" s="8">
        <v>4709.91</v>
      </c>
      <c r="J50" s="15">
        <f t="shared" si="83"/>
        <v>13090.23</v>
      </c>
      <c r="K50" s="15">
        <f>J50/F50</f>
        <v>1.0345464474741781</v>
      </c>
      <c r="L50" s="1"/>
      <c r="M50" s="1"/>
      <c r="N50" s="1"/>
      <c r="O50" s="1"/>
      <c r="P50" s="1"/>
      <c r="Q50" s="1"/>
      <c r="R50" s="1"/>
      <c r="S50" s="1"/>
    </row>
    <row r="51" spans="1:19" x14ac:dyDescent="0.25">
      <c r="A51" s="59" t="s">
        <v>26</v>
      </c>
      <c r="B51" s="7" t="s">
        <v>0</v>
      </c>
      <c r="C51" s="15">
        <f>SUM(C52:C55)</f>
        <v>18780.400000000001</v>
      </c>
      <c r="D51" s="15">
        <f t="shared" ref="D51" si="86">SUM(D52:D55)</f>
        <v>19410.46</v>
      </c>
      <c r="E51" s="28">
        <f t="shared" ref="E51" si="87">SUM(E52:E55)</f>
        <v>19025</v>
      </c>
      <c r="F51" s="7">
        <f t="shared" ref="F51" si="88">SUM(F52:F55)</f>
        <v>57215.86</v>
      </c>
      <c r="G51" s="7">
        <f t="shared" ref="G51" si="89">SUM(G52:G55)</f>
        <v>18528.689999999999</v>
      </c>
      <c r="H51" s="15">
        <f t="shared" ref="H51" si="90">SUM(H52:H55)</f>
        <v>18870.7</v>
      </c>
      <c r="I51" s="15">
        <f t="shared" ref="I51" si="91">SUM(I52:I55)</f>
        <v>19025</v>
      </c>
      <c r="J51" s="7">
        <f t="shared" ref="J51" si="92">SUM(J52:J55)</f>
        <v>56424.39</v>
      </c>
      <c r="K51" s="15">
        <f>J51/F51</f>
        <v>0.98616694741632827</v>
      </c>
      <c r="L51" s="1"/>
      <c r="M51" s="1">
        <v>2014</v>
      </c>
      <c r="N51" s="53">
        <v>18780.400000000001</v>
      </c>
      <c r="O51" s="53">
        <v>18528.689999999999</v>
      </c>
      <c r="P51" s="1"/>
      <c r="Q51" s="1"/>
      <c r="R51" s="1"/>
      <c r="S51" s="1"/>
    </row>
    <row r="52" spans="1:19" x14ac:dyDescent="0.25">
      <c r="A52" s="59"/>
      <c r="B52" s="6" t="s">
        <v>2</v>
      </c>
      <c r="C52" s="14">
        <v>18780.400000000001</v>
      </c>
      <c r="D52" s="14">
        <v>19410.46</v>
      </c>
      <c r="E52" s="14">
        <v>19025</v>
      </c>
      <c r="F52" s="7">
        <f>SUM(C52:E52)</f>
        <v>57215.86</v>
      </c>
      <c r="G52" s="12">
        <v>18528.689999999999</v>
      </c>
      <c r="H52" s="14">
        <v>18870.7</v>
      </c>
      <c r="I52" s="14">
        <v>19025</v>
      </c>
      <c r="J52" s="7">
        <f t="shared" ref="J52:J55" si="93">SUM(G52:I52)</f>
        <v>56424.39</v>
      </c>
      <c r="K52" s="15">
        <f t="shared" ref="K52" si="94">J52/F52</f>
        <v>0.98616694741632827</v>
      </c>
      <c r="L52" s="1"/>
      <c r="M52" s="1">
        <v>2015</v>
      </c>
      <c r="N52" s="53">
        <v>19410.46</v>
      </c>
      <c r="O52" s="53">
        <v>18870.7</v>
      </c>
      <c r="P52" s="1"/>
      <c r="Q52" s="1"/>
      <c r="R52" s="1"/>
      <c r="S52" s="1"/>
    </row>
    <row r="53" spans="1:19" x14ac:dyDescent="0.25">
      <c r="A53" s="59"/>
      <c r="B53" s="6" t="s">
        <v>3</v>
      </c>
      <c r="C53" s="11">
        <v>0</v>
      </c>
      <c r="D53" s="11">
        <v>0</v>
      </c>
      <c r="E53" s="8">
        <v>0</v>
      </c>
      <c r="F53" s="28">
        <f t="shared" ref="F53:F55" si="95">SUM(C53:E53)</f>
        <v>0</v>
      </c>
      <c r="G53" s="11">
        <v>0</v>
      </c>
      <c r="H53" s="8">
        <v>0</v>
      </c>
      <c r="I53" s="11">
        <v>0</v>
      </c>
      <c r="J53" s="28">
        <f t="shared" si="93"/>
        <v>0</v>
      </c>
      <c r="K53" s="15" t="s">
        <v>14</v>
      </c>
      <c r="L53" s="1"/>
      <c r="M53" s="1">
        <v>2016</v>
      </c>
      <c r="N53" s="53">
        <v>19025</v>
      </c>
      <c r="O53" s="53">
        <v>19025</v>
      </c>
      <c r="P53" s="1"/>
      <c r="Q53" s="1"/>
      <c r="R53" s="1"/>
      <c r="S53" s="1"/>
    </row>
    <row r="54" spans="1:19" x14ac:dyDescent="0.25">
      <c r="A54" s="59"/>
      <c r="B54" s="6" t="s">
        <v>4</v>
      </c>
      <c r="C54" s="8">
        <v>0</v>
      </c>
      <c r="D54" s="8">
        <v>0</v>
      </c>
      <c r="E54" s="8">
        <v>0</v>
      </c>
      <c r="F54" s="28">
        <f t="shared" si="95"/>
        <v>0</v>
      </c>
      <c r="G54" s="8">
        <v>0</v>
      </c>
      <c r="H54" s="8">
        <v>0</v>
      </c>
      <c r="I54" s="8">
        <v>0</v>
      </c>
      <c r="J54" s="28">
        <f t="shared" si="93"/>
        <v>0</v>
      </c>
      <c r="K54" s="15" t="s">
        <v>14</v>
      </c>
      <c r="L54" s="1"/>
      <c r="M54" s="1"/>
      <c r="N54" s="53">
        <f>SUM(N51:N53)</f>
        <v>57215.86</v>
      </c>
      <c r="O54" s="53">
        <f>SUM(O51:O53)</f>
        <v>56424.39</v>
      </c>
      <c r="P54" s="52">
        <f>O54/N54</f>
        <v>0.98616694741632827</v>
      </c>
      <c r="Q54" s="1"/>
      <c r="R54" s="1"/>
      <c r="S54" s="1"/>
    </row>
    <row r="55" spans="1:19" ht="15.75" thickBot="1" x14ac:dyDescent="0.3">
      <c r="A55" s="65"/>
      <c r="B55" s="9" t="s">
        <v>5</v>
      </c>
      <c r="C55" s="10">
        <v>0</v>
      </c>
      <c r="D55" s="10">
        <v>0</v>
      </c>
      <c r="E55" s="10">
        <v>0</v>
      </c>
      <c r="F55" s="32">
        <f t="shared" si="95"/>
        <v>0</v>
      </c>
      <c r="G55" s="10">
        <v>0</v>
      </c>
      <c r="H55" s="10">
        <v>0</v>
      </c>
      <c r="I55" s="10">
        <v>0</v>
      </c>
      <c r="J55" s="32">
        <f t="shared" si="93"/>
        <v>0</v>
      </c>
      <c r="K55" s="33" t="s">
        <v>14</v>
      </c>
      <c r="L55" s="1"/>
      <c r="M55" s="1"/>
      <c r="N55" s="1"/>
      <c r="O55" s="1"/>
      <c r="P55" s="1"/>
      <c r="Q55" s="1"/>
      <c r="R55" s="1"/>
      <c r="S55" s="1"/>
    </row>
    <row r="56" spans="1:19" x14ac:dyDescent="0.25">
      <c r="A56" s="67" t="s">
        <v>27</v>
      </c>
      <c r="B56" s="34" t="s">
        <v>0</v>
      </c>
      <c r="C56" s="34">
        <f>SUM(C57:C60)</f>
        <v>56096.639999999992</v>
      </c>
      <c r="D56" s="34">
        <f t="shared" ref="D56" si="96">SUM(D57:D60)</f>
        <v>53311.130000000005</v>
      </c>
      <c r="E56" s="35">
        <f t="shared" ref="E56" si="97">SUM(E57:E60)</f>
        <v>53261.83</v>
      </c>
      <c r="F56" s="35">
        <f t="shared" ref="F56" si="98">SUM(F57:F60)</f>
        <v>162669.59999999998</v>
      </c>
      <c r="G56" s="34">
        <f t="shared" ref="G56" si="99">SUM(G57:G60)</f>
        <v>56027.289999999994</v>
      </c>
      <c r="H56" s="34">
        <f t="shared" ref="H56" si="100">SUM(H57:H60)</f>
        <v>53161.22</v>
      </c>
      <c r="I56" s="34">
        <f t="shared" ref="I56" si="101">SUM(I57:I60)</f>
        <v>53236.590000000004</v>
      </c>
      <c r="J56" s="35">
        <f t="shared" ref="J56" si="102">SUM(J57:J60)</f>
        <v>162425.1</v>
      </c>
      <c r="K56" s="36">
        <f>J56/F56</f>
        <v>0.99849695333362853</v>
      </c>
      <c r="L56" s="1"/>
      <c r="M56" s="1">
        <v>2014</v>
      </c>
      <c r="N56" s="53">
        <v>56096.639999999999</v>
      </c>
      <c r="O56" s="53">
        <v>56027.29</v>
      </c>
      <c r="P56" s="1"/>
      <c r="Q56" s="51">
        <v>1.03</v>
      </c>
      <c r="R56" s="1"/>
      <c r="S56" s="1"/>
    </row>
    <row r="57" spans="1:19" x14ac:dyDescent="0.25">
      <c r="A57" s="68"/>
      <c r="B57" s="17" t="s">
        <v>2</v>
      </c>
      <c r="C57" s="13">
        <f t="shared" ref="C57:E60" si="103">C62+C67+C72+C77</f>
        <v>47984.039999999994</v>
      </c>
      <c r="D57" s="13">
        <f t="shared" si="103"/>
        <v>47051.41</v>
      </c>
      <c r="E57" s="13">
        <f t="shared" si="103"/>
        <v>47327.53</v>
      </c>
      <c r="F57" s="16">
        <f>SUM(C57:E57)</f>
        <v>142362.97999999998</v>
      </c>
      <c r="G57" s="13">
        <f t="shared" ref="G57:I60" si="104">G62+G67+G72+G77</f>
        <v>47914.689999999995</v>
      </c>
      <c r="H57" s="13">
        <f t="shared" si="104"/>
        <v>46901.5</v>
      </c>
      <c r="I57" s="13">
        <f t="shared" si="104"/>
        <v>47302.29</v>
      </c>
      <c r="J57" s="16">
        <f t="shared" ref="J57:J60" si="105">SUM(G57:I57)</f>
        <v>142118.48000000001</v>
      </c>
      <c r="K57" s="37">
        <f t="shared" ref="K57" si="106">J57/F57</f>
        <v>0.99828255913159469</v>
      </c>
      <c r="L57" s="1"/>
      <c r="M57" s="1">
        <v>2015</v>
      </c>
      <c r="N57" s="53">
        <v>53311.08</v>
      </c>
      <c r="O57" s="53">
        <v>53161.17</v>
      </c>
      <c r="P57" s="1"/>
      <c r="Q57" s="52">
        <v>1</v>
      </c>
      <c r="R57" s="1"/>
      <c r="S57" s="1"/>
    </row>
    <row r="58" spans="1:19" x14ac:dyDescent="0.25">
      <c r="A58" s="68"/>
      <c r="B58" s="17" t="s">
        <v>3</v>
      </c>
      <c r="C58" s="43">
        <f t="shared" si="103"/>
        <v>8012.6</v>
      </c>
      <c r="D58" s="43">
        <f t="shared" si="103"/>
        <v>6256.3</v>
      </c>
      <c r="E58" s="43">
        <f t="shared" si="103"/>
        <v>5931</v>
      </c>
      <c r="F58" s="16">
        <f t="shared" ref="F58:F60" si="107">SUM(C58:E58)</f>
        <v>20199.900000000001</v>
      </c>
      <c r="G58" s="43">
        <f t="shared" si="104"/>
        <v>8012.6</v>
      </c>
      <c r="H58" s="43">
        <f t="shared" si="104"/>
        <v>6256.3</v>
      </c>
      <c r="I58" s="43">
        <f t="shared" si="104"/>
        <v>5931</v>
      </c>
      <c r="J58" s="16">
        <f t="shared" si="105"/>
        <v>20199.900000000001</v>
      </c>
      <c r="K58" s="37">
        <f>J58/F58</f>
        <v>1</v>
      </c>
      <c r="L58" s="1"/>
      <c r="M58" s="1">
        <v>2016</v>
      </c>
      <c r="N58" s="53">
        <v>53261.83</v>
      </c>
      <c r="O58" s="53">
        <v>53236.59</v>
      </c>
      <c r="P58" s="1"/>
      <c r="Q58" s="52">
        <v>1</v>
      </c>
      <c r="R58" s="1"/>
      <c r="S58" s="1"/>
    </row>
    <row r="59" spans="1:19" x14ac:dyDescent="0.25">
      <c r="A59" s="68"/>
      <c r="B59" s="17" t="s">
        <v>4</v>
      </c>
      <c r="C59" s="43">
        <f t="shared" si="103"/>
        <v>100</v>
      </c>
      <c r="D59" s="43">
        <f t="shared" si="103"/>
        <v>3.42</v>
      </c>
      <c r="E59" s="43">
        <f t="shared" si="103"/>
        <v>3.3</v>
      </c>
      <c r="F59" s="16">
        <f t="shared" si="107"/>
        <v>106.72</v>
      </c>
      <c r="G59" s="43">
        <f t="shared" si="104"/>
        <v>100</v>
      </c>
      <c r="H59" s="43">
        <f t="shared" si="104"/>
        <v>3.42</v>
      </c>
      <c r="I59" s="43">
        <f t="shared" si="104"/>
        <v>3.3</v>
      </c>
      <c r="J59" s="16">
        <f t="shared" si="105"/>
        <v>106.72</v>
      </c>
      <c r="K59" s="37">
        <f>J59/F59</f>
        <v>1</v>
      </c>
      <c r="L59" s="1"/>
      <c r="M59" s="1"/>
      <c r="N59" s="53">
        <f>SUM(N56:N58)</f>
        <v>162669.54999999999</v>
      </c>
      <c r="O59" s="53">
        <f>SUM(O56:O58)</f>
        <v>162425.04999999999</v>
      </c>
      <c r="P59" s="57">
        <f>O59/N59</f>
        <v>0.99849695287163454</v>
      </c>
      <c r="Q59" s="57">
        <f>(Q56+Q57+Q58)/3</f>
        <v>1.01</v>
      </c>
      <c r="R59" s="1"/>
      <c r="S59" s="1"/>
    </row>
    <row r="60" spans="1:19" ht="15.75" thickBot="1" x14ac:dyDescent="0.3">
      <c r="A60" s="69"/>
      <c r="B60" s="38" t="s">
        <v>5</v>
      </c>
      <c r="C60" s="47">
        <f t="shared" si="103"/>
        <v>0</v>
      </c>
      <c r="D60" s="47">
        <f t="shared" si="103"/>
        <v>0</v>
      </c>
      <c r="E60" s="47">
        <f t="shared" si="103"/>
        <v>0</v>
      </c>
      <c r="F60" s="40">
        <f t="shared" si="107"/>
        <v>0</v>
      </c>
      <c r="G60" s="47">
        <f t="shared" si="104"/>
        <v>0</v>
      </c>
      <c r="H60" s="47">
        <f t="shared" si="104"/>
        <v>0</v>
      </c>
      <c r="I60" s="47">
        <f t="shared" si="104"/>
        <v>0</v>
      </c>
      <c r="J60" s="40">
        <f t="shared" si="105"/>
        <v>0</v>
      </c>
      <c r="K60" s="41" t="s">
        <v>14</v>
      </c>
      <c r="L60" s="1"/>
      <c r="M60" s="1"/>
      <c r="N60" s="1"/>
      <c r="O60" s="1"/>
      <c r="P60" s="1"/>
      <c r="Q60" s="1"/>
      <c r="R60" s="1"/>
      <c r="S60" s="1"/>
    </row>
    <row r="61" spans="1:19" ht="15" customHeight="1" x14ac:dyDescent="0.25">
      <c r="A61" s="70" t="s">
        <v>10</v>
      </c>
      <c r="B61" s="26" t="s">
        <v>0</v>
      </c>
      <c r="C61" s="26">
        <f>SUM(C62:C65)</f>
        <v>952.95</v>
      </c>
      <c r="D61" s="29">
        <f t="shared" ref="D61" si="108">SUM(D62:D65)</f>
        <v>425</v>
      </c>
      <c r="E61" s="29">
        <f t="shared" ref="E61" si="109">SUM(E62:E65)</f>
        <v>797.92</v>
      </c>
      <c r="F61" s="26">
        <f t="shared" ref="F61" si="110">SUM(F62:F65)</f>
        <v>2175.87</v>
      </c>
      <c r="G61" s="26">
        <f t="shared" ref="G61" si="111">SUM(G62:G65)</f>
        <v>894.49</v>
      </c>
      <c r="H61" s="26">
        <f t="shared" ref="H61" si="112">SUM(H62:H65)</f>
        <v>422.5</v>
      </c>
      <c r="I61" s="26">
        <f t="shared" ref="I61" si="113">SUM(I62:I65)</f>
        <v>797.87</v>
      </c>
      <c r="J61" s="26">
        <f t="shared" ref="J61" si="114">SUM(J62:J65)</f>
        <v>2114.86</v>
      </c>
      <c r="K61" s="29">
        <f>J61/F61</f>
        <v>0.97196064103094404</v>
      </c>
      <c r="L61" s="1"/>
      <c r="M61" s="1">
        <v>2014</v>
      </c>
      <c r="N61" s="51">
        <v>952.95</v>
      </c>
      <c r="O61" s="51">
        <v>894.49</v>
      </c>
      <c r="P61" s="1"/>
      <c r="Q61" s="1"/>
      <c r="R61" s="1"/>
      <c r="S61" s="1"/>
    </row>
    <row r="62" spans="1:19" x14ac:dyDescent="0.25">
      <c r="A62" s="71"/>
      <c r="B62" s="6" t="s">
        <v>2</v>
      </c>
      <c r="C62" s="14">
        <v>852.95</v>
      </c>
      <c r="D62" s="12">
        <v>425</v>
      </c>
      <c r="E62" s="14">
        <v>797.92</v>
      </c>
      <c r="F62" s="7">
        <f>SUM(C62:E62)</f>
        <v>2075.87</v>
      </c>
      <c r="G62" s="12">
        <v>794.49</v>
      </c>
      <c r="H62" s="14">
        <v>422.5</v>
      </c>
      <c r="I62" s="12">
        <v>797.87</v>
      </c>
      <c r="J62" s="7">
        <f t="shared" ref="J62:J65" si="115">SUM(G62:I62)</f>
        <v>2014.8600000000001</v>
      </c>
      <c r="K62" s="15">
        <f t="shared" ref="K62" si="116">J62/F62</f>
        <v>0.97060991295215993</v>
      </c>
      <c r="L62" s="1"/>
      <c r="M62" s="1">
        <v>2015</v>
      </c>
      <c r="N62" s="52">
        <v>425</v>
      </c>
      <c r="O62" s="52">
        <v>422.5</v>
      </c>
      <c r="P62" s="1"/>
      <c r="Q62" s="1"/>
      <c r="R62" s="1"/>
      <c r="S62" s="1"/>
    </row>
    <row r="63" spans="1:19" x14ac:dyDescent="0.25">
      <c r="A63" s="71"/>
      <c r="B63" s="6" t="s">
        <v>3</v>
      </c>
      <c r="C63" s="11">
        <v>0</v>
      </c>
      <c r="D63" s="8">
        <v>0</v>
      </c>
      <c r="E63" s="8">
        <v>0</v>
      </c>
      <c r="F63" s="28">
        <f t="shared" ref="F63:F65" si="117">SUM(C63:E63)</f>
        <v>0</v>
      </c>
      <c r="G63" s="11">
        <v>0</v>
      </c>
      <c r="H63" s="8">
        <v>0</v>
      </c>
      <c r="I63" s="8">
        <v>0</v>
      </c>
      <c r="J63" s="28">
        <f t="shared" si="115"/>
        <v>0</v>
      </c>
      <c r="K63" s="15" t="s">
        <v>14</v>
      </c>
      <c r="L63" s="1"/>
      <c r="M63" s="1">
        <v>2016</v>
      </c>
      <c r="N63" s="51">
        <v>797.92</v>
      </c>
      <c r="O63" s="51">
        <v>797.87</v>
      </c>
      <c r="P63" s="1"/>
      <c r="Q63" s="1"/>
      <c r="R63" s="1"/>
      <c r="S63" s="1"/>
    </row>
    <row r="64" spans="1:19" x14ac:dyDescent="0.25">
      <c r="A64" s="71"/>
      <c r="B64" s="6" t="s">
        <v>4</v>
      </c>
      <c r="C64" s="14">
        <v>100</v>
      </c>
      <c r="D64" s="8">
        <v>0</v>
      </c>
      <c r="E64" s="8">
        <v>0</v>
      </c>
      <c r="F64" s="15">
        <f t="shared" si="117"/>
        <v>100</v>
      </c>
      <c r="G64" s="14">
        <v>100</v>
      </c>
      <c r="H64" s="8">
        <v>0</v>
      </c>
      <c r="I64" s="8">
        <v>0</v>
      </c>
      <c r="J64" s="15">
        <f t="shared" si="115"/>
        <v>100</v>
      </c>
      <c r="K64" s="15">
        <f>J64/F64</f>
        <v>1</v>
      </c>
      <c r="L64" s="1"/>
      <c r="M64" s="1"/>
      <c r="N64" s="51">
        <f>SUM(N61:N63)</f>
        <v>2175.87</v>
      </c>
      <c r="O64" s="51">
        <f>SUM(O61:O63)</f>
        <v>2114.86</v>
      </c>
      <c r="P64" s="52">
        <f>O64/N64</f>
        <v>0.97196064103094404</v>
      </c>
      <c r="Q64" s="1"/>
      <c r="R64" s="1"/>
      <c r="S64" s="1"/>
    </row>
    <row r="65" spans="1:19" x14ac:dyDescent="0.25">
      <c r="A65" s="58"/>
      <c r="B65" s="6" t="s">
        <v>5</v>
      </c>
      <c r="C65" s="8">
        <v>0</v>
      </c>
      <c r="D65" s="8">
        <v>0</v>
      </c>
      <c r="E65" s="8">
        <v>0</v>
      </c>
      <c r="F65" s="28">
        <f t="shared" si="117"/>
        <v>0</v>
      </c>
      <c r="G65" s="8">
        <v>0</v>
      </c>
      <c r="H65" s="8">
        <v>0</v>
      </c>
      <c r="I65" s="8">
        <v>0</v>
      </c>
      <c r="J65" s="28">
        <f t="shared" si="115"/>
        <v>0</v>
      </c>
      <c r="K65" s="15" t="s">
        <v>14</v>
      </c>
      <c r="L65" s="1"/>
      <c r="M65" s="1"/>
      <c r="N65" s="1"/>
      <c r="O65" s="1"/>
      <c r="P65" s="1"/>
      <c r="Q65" s="1"/>
      <c r="R65" s="1"/>
      <c r="S65" s="1"/>
    </row>
    <row r="66" spans="1:19" x14ac:dyDescent="0.25">
      <c r="A66" s="59" t="s">
        <v>11</v>
      </c>
      <c r="B66" s="7" t="s">
        <v>0</v>
      </c>
      <c r="C66" s="15">
        <f>SUM(C67:C70)</f>
        <v>2631</v>
      </c>
      <c r="D66" s="15">
        <f t="shared" ref="D66" si="118">SUM(D67:D70)</f>
        <v>963.79</v>
      </c>
      <c r="E66" s="28">
        <f t="shared" ref="E66" si="119">SUM(E67:E70)</f>
        <v>140</v>
      </c>
      <c r="F66" s="7">
        <f t="shared" ref="F66" si="120">SUM(F67:F70)</f>
        <v>3734.79</v>
      </c>
      <c r="G66" s="7">
        <f t="shared" ref="G66" si="121">SUM(G67:G70)</f>
        <v>2627.46</v>
      </c>
      <c r="H66" s="15">
        <f t="shared" ref="H66" si="122">SUM(H67:H70)</f>
        <v>963.79</v>
      </c>
      <c r="I66" s="15">
        <f t="shared" ref="I66" si="123">SUM(I67:I70)</f>
        <v>140</v>
      </c>
      <c r="J66" s="7">
        <f t="shared" ref="J66" si="124">SUM(J67:J70)</f>
        <v>3731.25</v>
      </c>
      <c r="K66" s="15">
        <f>J66/F66</f>
        <v>0.99905215554288196</v>
      </c>
      <c r="L66" s="1"/>
      <c r="M66" s="1">
        <v>2014</v>
      </c>
      <c r="N66" s="53">
        <v>2631</v>
      </c>
      <c r="O66" s="53">
        <v>2627.46</v>
      </c>
      <c r="P66" s="1"/>
      <c r="Q66" s="1"/>
      <c r="R66" s="1"/>
      <c r="S66" s="1"/>
    </row>
    <row r="67" spans="1:19" x14ac:dyDescent="0.25">
      <c r="A67" s="59"/>
      <c r="B67" s="6" t="s">
        <v>2</v>
      </c>
      <c r="C67" s="14">
        <v>2631</v>
      </c>
      <c r="D67" s="14">
        <v>963.79</v>
      </c>
      <c r="E67" s="14">
        <v>140</v>
      </c>
      <c r="F67" s="7">
        <f>SUM(C67:E67)</f>
        <v>3734.79</v>
      </c>
      <c r="G67" s="12">
        <v>2627.46</v>
      </c>
      <c r="H67" s="14">
        <v>963.79</v>
      </c>
      <c r="I67" s="14">
        <v>140</v>
      </c>
      <c r="J67" s="7">
        <f t="shared" ref="J67:J70" si="125">SUM(G67:I67)</f>
        <v>3731.25</v>
      </c>
      <c r="K67" s="15">
        <f t="shared" ref="K67" si="126">J67/F67</f>
        <v>0.99905215554288196</v>
      </c>
      <c r="L67" s="1"/>
      <c r="M67" s="1">
        <v>2015</v>
      </c>
      <c r="N67" s="51">
        <v>963.79</v>
      </c>
      <c r="O67" s="51">
        <v>963.79</v>
      </c>
      <c r="P67" s="1"/>
      <c r="Q67" s="1"/>
      <c r="R67" s="1"/>
      <c r="S67" s="1"/>
    </row>
    <row r="68" spans="1:19" x14ac:dyDescent="0.25">
      <c r="A68" s="59"/>
      <c r="B68" s="6" t="s">
        <v>3</v>
      </c>
      <c r="C68" s="11">
        <v>0</v>
      </c>
      <c r="D68" s="11">
        <v>0</v>
      </c>
      <c r="E68" s="8">
        <v>0</v>
      </c>
      <c r="F68" s="28">
        <f t="shared" ref="F68:F70" si="127">SUM(C68:E68)</f>
        <v>0</v>
      </c>
      <c r="G68" s="11">
        <v>0</v>
      </c>
      <c r="H68" s="8">
        <v>0</v>
      </c>
      <c r="I68" s="11">
        <v>0</v>
      </c>
      <c r="J68" s="28">
        <f t="shared" si="125"/>
        <v>0</v>
      </c>
      <c r="K68" s="15" t="s">
        <v>14</v>
      </c>
      <c r="L68" s="1"/>
      <c r="M68" s="1">
        <v>2016</v>
      </c>
      <c r="N68" s="52">
        <v>140</v>
      </c>
      <c r="O68" s="52">
        <v>140</v>
      </c>
      <c r="P68" s="1"/>
      <c r="Q68" s="1"/>
      <c r="R68" s="1"/>
      <c r="S68" s="1"/>
    </row>
    <row r="69" spans="1:19" x14ac:dyDescent="0.25">
      <c r="A69" s="59"/>
      <c r="B69" s="6" t="s">
        <v>4</v>
      </c>
      <c r="C69" s="8">
        <v>0</v>
      </c>
      <c r="D69" s="8">
        <v>0</v>
      </c>
      <c r="E69" s="8">
        <v>0</v>
      </c>
      <c r="F69" s="28">
        <f t="shared" si="127"/>
        <v>0</v>
      </c>
      <c r="G69" s="8">
        <v>0</v>
      </c>
      <c r="H69" s="8">
        <v>0</v>
      </c>
      <c r="I69" s="8">
        <v>0</v>
      </c>
      <c r="J69" s="28">
        <f t="shared" si="125"/>
        <v>0</v>
      </c>
      <c r="K69" s="15" t="s">
        <v>14</v>
      </c>
      <c r="L69" s="1"/>
      <c r="M69" s="1"/>
      <c r="N69" s="53">
        <f>SUM(N66:N68)</f>
        <v>3734.79</v>
      </c>
      <c r="O69" s="53">
        <f>SUM(O66:O68)</f>
        <v>3731.25</v>
      </c>
      <c r="P69" s="52">
        <f>O69/N69</f>
        <v>0.99905215554288196</v>
      </c>
      <c r="Q69" s="1"/>
      <c r="R69" s="1"/>
      <c r="S69" s="1"/>
    </row>
    <row r="70" spans="1:19" x14ac:dyDescent="0.25">
      <c r="A70" s="59"/>
      <c r="B70" s="6" t="s">
        <v>5</v>
      </c>
      <c r="C70" s="8">
        <v>0</v>
      </c>
      <c r="D70" s="8">
        <v>0</v>
      </c>
      <c r="E70" s="8">
        <v>0</v>
      </c>
      <c r="F70" s="28">
        <f t="shared" si="127"/>
        <v>0</v>
      </c>
      <c r="G70" s="8">
        <v>0</v>
      </c>
      <c r="H70" s="8">
        <v>0</v>
      </c>
      <c r="I70" s="8">
        <v>0</v>
      </c>
      <c r="J70" s="28">
        <f t="shared" si="125"/>
        <v>0</v>
      </c>
      <c r="K70" s="15" t="s">
        <v>14</v>
      </c>
      <c r="L70" s="1"/>
      <c r="M70" s="1"/>
      <c r="N70" s="1"/>
      <c r="O70" s="1"/>
      <c r="P70" s="1"/>
      <c r="Q70" s="1"/>
      <c r="R70" s="1"/>
      <c r="S70" s="1"/>
    </row>
    <row r="71" spans="1:19" x14ac:dyDescent="0.25">
      <c r="A71" s="60" t="s">
        <v>12</v>
      </c>
      <c r="B71" s="7" t="s">
        <v>0</v>
      </c>
      <c r="C71" s="7">
        <f>SUM(C72:C75)</f>
        <v>47725.31</v>
      </c>
      <c r="D71" s="7">
        <f t="shared" ref="D71" si="128">SUM(D72:D75)</f>
        <v>47013.05</v>
      </c>
      <c r="E71" s="15">
        <f t="shared" ref="E71" si="129">SUM(E72:E75)</f>
        <v>47123.64</v>
      </c>
      <c r="F71" s="7">
        <f t="shared" ref="F71" si="130">SUM(F72:F75)</f>
        <v>141862</v>
      </c>
      <c r="G71" s="7">
        <f t="shared" ref="G71" si="131">SUM(G72:G75)</f>
        <v>47725.31</v>
      </c>
      <c r="H71" s="7">
        <f t="shared" ref="H71" si="132">SUM(H72:H75)</f>
        <v>47013.05</v>
      </c>
      <c r="I71" s="7">
        <f t="shared" ref="I71" si="133">SUM(I72:I75)</f>
        <v>47115.12</v>
      </c>
      <c r="J71" s="7">
        <f t="shared" ref="J71" si="134">SUM(J72:J75)</f>
        <v>141853.48000000001</v>
      </c>
      <c r="K71" s="15">
        <f>J71/F71</f>
        <v>0.99993994163341848</v>
      </c>
      <c r="L71" s="1"/>
      <c r="M71" s="1">
        <v>2014</v>
      </c>
      <c r="N71" s="53">
        <v>47725.31</v>
      </c>
      <c r="O71" s="53">
        <v>47725.31</v>
      </c>
      <c r="P71" s="1"/>
      <c r="Q71" s="1"/>
      <c r="R71" s="1"/>
      <c r="S71" s="1"/>
    </row>
    <row r="72" spans="1:19" x14ac:dyDescent="0.25">
      <c r="A72" s="60"/>
      <c r="B72" s="6" t="s">
        <v>2</v>
      </c>
      <c r="C72" s="14">
        <v>39712.71</v>
      </c>
      <c r="D72" s="12">
        <v>40753.33</v>
      </c>
      <c r="E72" s="14">
        <v>41189.339999999997</v>
      </c>
      <c r="F72" s="15">
        <f>SUM(C72:E72)</f>
        <v>121655.38</v>
      </c>
      <c r="G72" s="12">
        <v>39712.71</v>
      </c>
      <c r="H72" s="14">
        <v>40753.33</v>
      </c>
      <c r="I72" s="12">
        <v>41180.82</v>
      </c>
      <c r="J72" s="7">
        <f t="shared" ref="J72:J75" si="135">SUM(G72:I72)</f>
        <v>121646.86000000002</v>
      </c>
      <c r="K72" s="15">
        <f t="shared" ref="K72" si="136">J72/F72</f>
        <v>0.99992996610589691</v>
      </c>
      <c r="L72" s="1"/>
      <c r="M72" s="1">
        <v>2015</v>
      </c>
      <c r="N72" s="53">
        <v>47013.05</v>
      </c>
      <c r="O72" s="53">
        <v>47013.05</v>
      </c>
      <c r="P72" s="1"/>
      <c r="Q72" s="1"/>
      <c r="R72" s="1"/>
      <c r="S72" s="1"/>
    </row>
    <row r="73" spans="1:19" x14ac:dyDescent="0.25">
      <c r="A73" s="60"/>
      <c r="B73" s="6" t="s">
        <v>3</v>
      </c>
      <c r="C73" s="12">
        <v>8012.6</v>
      </c>
      <c r="D73" s="14">
        <v>6256.3</v>
      </c>
      <c r="E73" s="14">
        <v>5931</v>
      </c>
      <c r="F73" s="15">
        <f t="shared" ref="F73:F75" si="137">SUM(C73:E73)</f>
        <v>20199.900000000001</v>
      </c>
      <c r="G73" s="12">
        <v>8012.6</v>
      </c>
      <c r="H73" s="14">
        <v>6256.3</v>
      </c>
      <c r="I73" s="14">
        <v>5931</v>
      </c>
      <c r="J73" s="15">
        <f t="shared" si="135"/>
        <v>20199.900000000001</v>
      </c>
      <c r="K73" s="15">
        <f>J73/F73</f>
        <v>1</v>
      </c>
      <c r="L73" s="1"/>
      <c r="M73" s="1">
        <v>2016</v>
      </c>
      <c r="N73" s="53">
        <v>47123.64</v>
      </c>
      <c r="O73" s="53">
        <v>47115.12</v>
      </c>
      <c r="P73" s="1"/>
      <c r="Q73" s="1"/>
      <c r="R73" s="1"/>
      <c r="S73" s="1"/>
    </row>
    <row r="74" spans="1:19" x14ac:dyDescent="0.25">
      <c r="A74" s="60"/>
      <c r="B74" s="6" t="s">
        <v>4</v>
      </c>
      <c r="C74" s="8">
        <v>0</v>
      </c>
      <c r="D74" s="14">
        <v>3.42</v>
      </c>
      <c r="E74" s="14">
        <v>3.3</v>
      </c>
      <c r="F74" s="15">
        <f t="shared" si="137"/>
        <v>6.72</v>
      </c>
      <c r="G74" s="8">
        <v>0</v>
      </c>
      <c r="H74" s="14">
        <v>3.42</v>
      </c>
      <c r="I74" s="14">
        <v>3.3</v>
      </c>
      <c r="J74" s="15">
        <f t="shared" si="135"/>
        <v>6.72</v>
      </c>
      <c r="K74" s="15">
        <f>J74/F74</f>
        <v>1</v>
      </c>
      <c r="L74" s="1"/>
      <c r="M74" s="1"/>
      <c r="N74" s="53">
        <f>SUM(N71:N73)</f>
        <v>141862</v>
      </c>
      <c r="O74" s="53">
        <f>SUM(O71:O73)</f>
        <v>141853.48000000001</v>
      </c>
      <c r="P74" s="52">
        <f>O74/N74</f>
        <v>0.99993994163341848</v>
      </c>
      <c r="Q74" s="1"/>
      <c r="R74" s="1"/>
      <c r="S74" s="1"/>
    </row>
    <row r="75" spans="1:19" x14ac:dyDescent="0.25">
      <c r="A75" s="60"/>
      <c r="B75" s="6" t="s">
        <v>5</v>
      </c>
      <c r="C75" s="8">
        <v>0</v>
      </c>
      <c r="D75" s="8">
        <v>0</v>
      </c>
      <c r="E75" s="8">
        <v>0</v>
      </c>
      <c r="F75" s="28">
        <f t="shared" si="137"/>
        <v>0</v>
      </c>
      <c r="G75" s="8">
        <v>0</v>
      </c>
      <c r="H75" s="8">
        <v>0</v>
      </c>
      <c r="I75" s="8">
        <v>0</v>
      </c>
      <c r="J75" s="28">
        <f t="shared" si="135"/>
        <v>0</v>
      </c>
      <c r="K75" s="15" t="s">
        <v>14</v>
      </c>
      <c r="L75" s="1"/>
      <c r="M75" s="1"/>
      <c r="N75" s="1"/>
      <c r="O75" s="1"/>
      <c r="P75" s="1"/>
      <c r="Q75" s="1"/>
      <c r="R75" s="1"/>
      <c r="S75" s="1"/>
    </row>
    <row r="76" spans="1:19" x14ac:dyDescent="0.25">
      <c r="A76" s="59" t="s">
        <v>28</v>
      </c>
      <c r="B76" s="7" t="s">
        <v>0</v>
      </c>
      <c r="C76" s="7">
        <f>SUM(C77:C80)</f>
        <v>4787.38</v>
      </c>
      <c r="D76" s="7">
        <f t="shared" ref="D76" si="138">SUM(D77:D80)</f>
        <v>4909.29</v>
      </c>
      <c r="E76" s="15">
        <f t="shared" ref="E76" si="139">SUM(E77:E80)</f>
        <v>5200.2700000000004</v>
      </c>
      <c r="F76" s="7">
        <f t="shared" ref="F76" si="140">SUM(F77:F80)</f>
        <v>14896.94</v>
      </c>
      <c r="G76" s="7">
        <f t="shared" ref="G76" si="141">SUM(G77:G80)</f>
        <v>4780.03</v>
      </c>
      <c r="H76" s="7">
        <f t="shared" ref="H76" si="142">SUM(H77:H80)</f>
        <v>4761.88</v>
      </c>
      <c r="I76" s="15">
        <f t="shared" ref="I76" si="143">SUM(I77:I80)</f>
        <v>5183.6000000000004</v>
      </c>
      <c r="J76" s="7">
        <f t="shared" ref="J76" si="144">SUM(J77:J80)</f>
        <v>14725.51</v>
      </c>
      <c r="K76" s="15">
        <f>J76/F76</f>
        <v>0.98849226753950814</v>
      </c>
      <c r="L76" s="1"/>
      <c r="M76" s="1">
        <v>2014</v>
      </c>
      <c r="N76" s="53">
        <v>4787.3999999999996</v>
      </c>
      <c r="O76" s="53">
        <v>4780.03</v>
      </c>
      <c r="P76" s="1"/>
      <c r="Q76" s="1"/>
      <c r="R76" s="1"/>
      <c r="S76" s="1"/>
    </row>
    <row r="77" spans="1:19" x14ac:dyDescent="0.25">
      <c r="A77" s="59"/>
      <c r="B77" s="6" t="s">
        <v>2</v>
      </c>
      <c r="C77" s="14">
        <v>4787.38</v>
      </c>
      <c r="D77" s="12">
        <v>4909.29</v>
      </c>
      <c r="E77" s="14">
        <v>5200.2700000000004</v>
      </c>
      <c r="F77" s="15">
        <f>SUM(C77:E77)</f>
        <v>14896.94</v>
      </c>
      <c r="G77" s="12">
        <v>4780.03</v>
      </c>
      <c r="H77" s="14">
        <v>4761.88</v>
      </c>
      <c r="I77" s="12">
        <v>5183.6000000000004</v>
      </c>
      <c r="J77" s="7">
        <f t="shared" ref="J77:J80" si="145">SUM(G77:I77)</f>
        <v>14725.51</v>
      </c>
      <c r="K77" s="15">
        <f t="shared" ref="K77" si="146">J77/F77</f>
        <v>0.98849226753950814</v>
      </c>
      <c r="L77" s="1"/>
      <c r="M77" s="1">
        <v>2015</v>
      </c>
      <c r="N77" s="53">
        <v>4909.29</v>
      </c>
      <c r="O77" s="53">
        <v>4761.88</v>
      </c>
      <c r="P77" s="1"/>
      <c r="Q77" s="1"/>
      <c r="R77" s="1"/>
      <c r="S77" s="1"/>
    </row>
    <row r="78" spans="1:19" x14ac:dyDescent="0.25">
      <c r="A78" s="59"/>
      <c r="B78" s="6" t="s">
        <v>3</v>
      </c>
      <c r="C78" s="11">
        <v>0</v>
      </c>
      <c r="D78" s="8">
        <v>0</v>
      </c>
      <c r="E78" s="8">
        <v>0</v>
      </c>
      <c r="F78" s="28">
        <f t="shared" ref="F78:F80" si="147">SUM(C78:E78)</f>
        <v>0</v>
      </c>
      <c r="G78" s="11">
        <v>0</v>
      </c>
      <c r="H78" s="8">
        <v>0</v>
      </c>
      <c r="I78" s="8">
        <v>0</v>
      </c>
      <c r="J78" s="28">
        <f t="shared" si="145"/>
        <v>0</v>
      </c>
      <c r="K78" s="15" t="s">
        <v>14</v>
      </c>
      <c r="L78" s="1"/>
      <c r="M78" s="1">
        <v>2016</v>
      </c>
      <c r="N78" s="53">
        <v>5200.2700000000004</v>
      </c>
      <c r="O78" s="53">
        <v>5183.6000000000004</v>
      </c>
      <c r="P78" s="1"/>
      <c r="Q78" s="1"/>
      <c r="R78" s="1"/>
      <c r="S78" s="1"/>
    </row>
    <row r="79" spans="1:19" x14ac:dyDescent="0.25">
      <c r="A79" s="59"/>
      <c r="B79" s="6" t="s">
        <v>4</v>
      </c>
      <c r="C79" s="8">
        <v>0</v>
      </c>
      <c r="D79" s="8">
        <v>0</v>
      </c>
      <c r="E79" s="8">
        <v>0</v>
      </c>
      <c r="F79" s="28">
        <f t="shared" si="147"/>
        <v>0</v>
      </c>
      <c r="G79" s="8">
        <v>0</v>
      </c>
      <c r="H79" s="8">
        <v>0</v>
      </c>
      <c r="I79" s="8">
        <v>0</v>
      </c>
      <c r="J79" s="28">
        <f t="shared" si="145"/>
        <v>0</v>
      </c>
      <c r="K79" s="15" t="s">
        <v>14</v>
      </c>
      <c r="L79" s="1"/>
      <c r="M79" s="1"/>
      <c r="N79" s="53">
        <f>SUM(N76:N78)</f>
        <v>14896.96</v>
      </c>
      <c r="O79" s="53">
        <f>SUM(O76:O78)</f>
        <v>14725.51</v>
      </c>
      <c r="P79" s="52">
        <f>O79/N79</f>
        <v>0.98849094043348451</v>
      </c>
      <c r="Q79" s="1"/>
      <c r="R79" s="1"/>
      <c r="S79" s="1"/>
    </row>
    <row r="80" spans="1:19" ht="15.75" thickBot="1" x14ac:dyDescent="0.3">
      <c r="A80" s="65"/>
      <c r="B80" s="9" t="s">
        <v>5</v>
      </c>
      <c r="C80" s="10">
        <v>0</v>
      </c>
      <c r="D80" s="10">
        <v>0</v>
      </c>
      <c r="E80" s="10">
        <v>0</v>
      </c>
      <c r="F80" s="32">
        <f t="shared" si="147"/>
        <v>0</v>
      </c>
      <c r="G80" s="10">
        <v>0</v>
      </c>
      <c r="H80" s="10">
        <v>0</v>
      </c>
      <c r="I80" s="10">
        <v>0</v>
      </c>
      <c r="J80" s="32">
        <f t="shared" si="145"/>
        <v>0</v>
      </c>
      <c r="K80" s="33" t="s">
        <v>14</v>
      </c>
      <c r="L80" s="1"/>
      <c r="M80" s="1"/>
      <c r="N80" s="1"/>
      <c r="O80" s="1"/>
      <c r="P80" s="1"/>
      <c r="Q80" s="1"/>
      <c r="R80" s="1"/>
      <c r="S80" s="1"/>
    </row>
    <row r="81" spans="1:19" x14ac:dyDescent="0.25">
      <c r="A81" s="62" t="s">
        <v>29</v>
      </c>
      <c r="B81" s="34" t="s">
        <v>0</v>
      </c>
      <c r="C81" s="34">
        <f>SUM(C82:C85)</f>
        <v>72745.429999999993</v>
      </c>
      <c r="D81" s="34">
        <f t="shared" ref="D81" si="148">SUM(D82:D85)</f>
        <v>66321.8</v>
      </c>
      <c r="E81" s="35">
        <f t="shared" ref="E81" si="149">SUM(E82:E85)</f>
        <v>78167.5</v>
      </c>
      <c r="F81" s="35">
        <f t="shared" ref="F81" si="150">SUM(F82:F85)</f>
        <v>217234.72999999998</v>
      </c>
      <c r="G81" s="34">
        <f t="shared" ref="G81" si="151">SUM(G82:G85)</f>
        <v>70146.729999999981</v>
      </c>
      <c r="H81" s="34">
        <f t="shared" ref="H81" si="152">SUM(H82:H85)</f>
        <v>63869.25</v>
      </c>
      <c r="I81" s="34">
        <f t="shared" ref="I81" si="153">SUM(I82:I85)</f>
        <v>73771.83</v>
      </c>
      <c r="J81" s="35">
        <f t="shared" ref="J81" si="154">SUM(J82:J85)</f>
        <v>207787.81</v>
      </c>
      <c r="K81" s="36">
        <f>J81/F81</f>
        <v>0.95651284672575154</v>
      </c>
      <c r="L81" s="1"/>
      <c r="M81" s="1">
        <v>2014</v>
      </c>
      <c r="N81" s="53">
        <v>72745.429999999993</v>
      </c>
      <c r="O81" s="53">
        <v>70146.73</v>
      </c>
      <c r="P81" s="1"/>
      <c r="Q81" s="52">
        <v>1</v>
      </c>
      <c r="R81" s="1"/>
      <c r="S81" s="1"/>
    </row>
    <row r="82" spans="1:19" x14ac:dyDescent="0.25">
      <c r="A82" s="63"/>
      <c r="B82" s="17" t="s">
        <v>2</v>
      </c>
      <c r="C82" s="13">
        <f>C87+C92</f>
        <v>742.93000000000006</v>
      </c>
      <c r="D82" s="13">
        <f t="shared" ref="D82:E82" si="155">D87+D92</f>
        <v>475</v>
      </c>
      <c r="E82" s="13">
        <f t="shared" si="155"/>
        <v>5217</v>
      </c>
      <c r="F82" s="16">
        <f>SUM(C82:E82)</f>
        <v>6434.93</v>
      </c>
      <c r="G82" s="13">
        <f t="shared" ref="G82:I82" si="156">G87+G92</f>
        <v>717.87</v>
      </c>
      <c r="H82" s="13">
        <f t="shared" si="156"/>
        <v>459.15</v>
      </c>
      <c r="I82" s="13">
        <f t="shared" si="156"/>
        <v>5197.58</v>
      </c>
      <c r="J82" s="16">
        <f t="shared" ref="J82:J85" si="157">SUM(G82:I82)</f>
        <v>6374.6</v>
      </c>
      <c r="K82" s="37">
        <f t="shared" ref="K82" si="158">J82/F82</f>
        <v>0.9906246066390777</v>
      </c>
      <c r="L82" s="1"/>
      <c r="M82" s="1">
        <v>2015</v>
      </c>
      <c r="N82" s="53">
        <v>66321.8</v>
      </c>
      <c r="O82" s="53">
        <v>63869.25</v>
      </c>
      <c r="P82" s="1"/>
      <c r="Q82" s="52">
        <v>1</v>
      </c>
      <c r="R82" s="1"/>
      <c r="S82" s="1"/>
    </row>
    <row r="83" spans="1:19" x14ac:dyDescent="0.25">
      <c r="A83" s="63"/>
      <c r="B83" s="17" t="s">
        <v>3</v>
      </c>
      <c r="C83" s="13">
        <f t="shared" ref="C83:E85" si="159">C88+C93</f>
        <v>71950.100000000006</v>
      </c>
      <c r="D83" s="13">
        <f t="shared" si="159"/>
        <v>65761.2</v>
      </c>
      <c r="E83" s="13">
        <f t="shared" si="159"/>
        <v>72909.899999999994</v>
      </c>
      <c r="F83" s="16">
        <f t="shared" ref="F83:F85" si="160">SUM(C83:E83)</f>
        <v>210621.19999999998</v>
      </c>
      <c r="G83" s="13">
        <f t="shared" ref="G83:I83" si="161">G88+G93</f>
        <v>69376.459999999992</v>
      </c>
      <c r="H83" s="13">
        <f t="shared" si="161"/>
        <v>63324.5</v>
      </c>
      <c r="I83" s="13">
        <f t="shared" si="161"/>
        <v>68533.649999999994</v>
      </c>
      <c r="J83" s="16">
        <f t="shared" si="157"/>
        <v>201234.61</v>
      </c>
      <c r="K83" s="37">
        <f>J83/F83</f>
        <v>0.95543378349377939</v>
      </c>
      <c r="L83" s="1"/>
      <c r="M83" s="1">
        <v>2016</v>
      </c>
      <c r="N83" s="53">
        <v>78167.5</v>
      </c>
      <c r="O83" s="53">
        <v>73771.83</v>
      </c>
      <c r="P83" s="1"/>
      <c r="Q83" s="52">
        <v>1</v>
      </c>
      <c r="R83" s="1"/>
      <c r="S83" s="1"/>
    </row>
    <row r="84" spans="1:19" x14ac:dyDescent="0.25">
      <c r="A84" s="63"/>
      <c r="B84" s="17" t="s">
        <v>4</v>
      </c>
      <c r="C84" s="13">
        <f t="shared" si="159"/>
        <v>52.4</v>
      </c>
      <c r="D84" s="13">
        <f t="shared" si="159"/>
        <v>85.6</v>
      </c>
      <c r="E84" s="13">
        <f t="shared" si="159"/>
        <v>40.6</v>
      </c>
      <c r="F84" s="16">
        <f t="shared" si="160"/>
        <v>178.6</v>
      </c>
      <c r="G84" s="13">
        <f t="shared" ref="G84:I84" si="162">G89+G94</f>
        <v>52.4</v>
      </c>
      <c r="H84" s="13">
        <f t="shared" si="162"/>
        <v>85.6</v>
      </c>
      <c r="I84" s="13">
        <f t="shared" si="162"/>
        <v>40.6</v>
      </c>
      <c r="J84" s="16">
        <f t="shared" si="157"/>
        <v>178.6</v>
      </c>
      <c r="K84" s="37">
        <f>J84/F84</f>
        <v>1</v>
      </c>
      <c r="L84" s="1"/>
      <c r="M84" s="1"/>
      <c r="N84" s="53">
        <f>SUM(N81:N83)</f>
        <v>217234.72999999998</v>
      </c>
      <c r="O84" s="53">
        <f>SUM(O81:O83)</f>
        <v>207787.81</v>
      </c>
      <c r="P84" s="57">
        <f>O84/N84</f>
        <v>0.95651284672575154</v>
      </c>
      <c r="Q84" s="57">
        <f>(Q81+Q82+Q83)/3</f>
        <v>1</v>
      </c>
      <c r="R84" s="1"/>
      <c r="S84" s="1"/>
    </row>
    <row r="85" spans="1:19" ht="15.75" thickBot="1" x14ac:dyDescent="0.3">
      <c r="A85" s="64"/>
      <c r="B85" s="38" t="s">
        <v>5</v>
      </c>
      <c r="C85" s="44">
        <f t="shared" si="159"/>
        <v>0</v>
      </c>
      <c r="D85" s="44">
        <f t="shared" si="159"/>
        <v>0</v>
      </c>
      <c r="E85" s="44">
        <f t="shared" si="159"/>
        <v>0</v>
      </c>
      <c r="F85" s="40">
        <f t="shared" si="160"/>
        <v>0</v>
      </c>
      <c r="G85" s="44">
        <f t="shared" ref="G85:I85" si="163">G90+G95</f>
        <v>0</v>
      </c>
      <c r="H85" s="44">
        <f t="shared" si="163"/>
        <v>0</v>
      </c>
      <c r="I85" s="44">
        <f t="shared" si="163"/>
        <v>0</v>
      </c>
      <c r="J85" s="40">
        <f t="shared" si="157"/>
        <v>0</v>
      </c>
      <c r="K85" s="41" t="s">
        <v>14</v>
      </c>
      <c r="L85" s="1"/>
      <c r="M85" s="1"/>
      <c r="N85" s="1"/>
      <c r="O85" s="1"/>
      <c r="P85" s="1"/>
      <c r="Q85" s="1"/>
      <c r="R85" s="1"/>
      <c r="S85" s="1"/>
    </row>
    <row r="86" spans="1:19" ht="15" customHeight="1" x14ac:dyDescent="0.25">
      <c r="A86" s="49"/>
      <c r="B86" s="26" t="s">
        <v>0</v>
      </c>
      <c r="C86" s="29">
        <f>SUM(C87:C90)</f>
        <v>52678.8</v>
      </c>
      <c r="D86" s="29">
        <f t="shared" ref="D86" si="164">SUM(D87:D90)</f>
        <v>55903</v>
      </c>
      <c r="E86" s="29">
        <f t="shared" ref="E86" si="165">SUM(E87:E90)</f>
        <v>68464.899999999994</v>
      </c>
      <c r="F86" s="26">
        <f t="shared" ref="F86" si="166">SUM(F87:F90)</f>
        <v>177046.7</v>
      </c>
      <c r="G86" s="26">
        <f t="shared" ref="G86" si="167">SUM(G87:G90)</f>
        <v>50852.22</v>
      </c>
      <c r="H86" s="26">
        <f t="shared" ref="H86" si="168">SUM(H87:H90)</f>
        <v>53919.41</v>
      </c>
      <c r="I86" s="26">
        <f t="shared" ref="I86" si="169">SUM(I87:I90)</f>
        <v>64439.05</v>
      </c>
      <c r="J86" s="26">
        <f t="shared" ref="J86" si="170">SUM(J87:J90)</f>
        <v>169210.68000000002</v>
      </c>
      <c r="K86" s="29">
        <f>J86/F86</f>
        <v>0.95574037810363033</v>
      </c>
      <c r="L86" s="1"/>
      <c r="M86" s="1">
        <v>2014</v>
      </c>
      <c r="N86" s="53">
        <v>52678.8</v>
      </c>
      <c r="O86" s="53">
        <v>50852.22</v>
      </c>
      <c r="P86" s="1"/>
      <c r="Q86" s="1"/>
      <c r="R86" s="1"/>
      <c r="S86" s="1"/>
    </row>
    <row r="87" spans="1:19" x14ac:dyDescent="0.25">
      <c r="A87" s="65" t="s">
        <v>13</v>
      </c>
      <c r="B87" s="6" t="s">
        <v>2</v>
      </c>
      <c r="C87" s="14">
        <v>486</v>
      </c>
      <c r="D87" s="12">
        <v>475</v>
      </c>
      <c r="E87" s="14">
        <v>5217</v>
      </c>
      <c r="F87" s="7">
        <f>SUM(C87:E87)</f>
        <v>6178</v>
      </c>
      <c r="G87" s="12">
        <v>460.94</v>
      </c>
      <c r="H87" s="14">
        <v>459.15</v>
      </c>
      <c r="I87" s="12">
        <v>5197.58</v>
      </c>
      <c r="J87" s="7">
        <f t="shared" ref="J87:J90" si="171">SUM(G87:I87)</f>
        <v>6117.67</v>
      </c>
      <c r="K87" s="15">
        <f t="shared" ref="K87" si="172">J87/F87</f>
        <v>0.99023470378763356</v>
      </c>
      <c r="L87" s="1"/>
      <c r="M87" s="1">
        <v>2015</v>
      </c>
      <c r="N87" s="53">
        <v>56023</v>
      </c>
      <c r="O87" s="53">
        <v>53919.41</v>
      </c>
      <c r="P87" s="1"/>
      <c r="Q87" s="1"/>
      <c r="R87" s="1"/>
      <c r="S87" s="1"/>
    </row>
    <row r="88" spans="1:19" x14ac:dyDescent="0.25">
      <c r="A88" s="71"/>
      <c r="B88" s="6" t="s">
        <v>3</v>
      </c>
      <c r="C88" s="12">
        <v>52192.800000000003</v>
      </c>
      <c r="D88" s="14">
        <v>55428</v>
      </c>
      <c r="E88" s="14">
        <v>63247.9</v>
      </c>
      <c r="F88" s="28">
        <f t="shared" ref="F88:F90" si="173">SUM(C88:E88)</f>
        <v>170868.7</v>
      </c>
      <c r="G88" s="12">
        <v>50391.28</v>
      </c>
      <c r="H88" s="14">
        <v>53460.26</v>
      </c>
      <c r="I88" s="14">
        <v>59241.47</v>
      </c>
      <c r="J88" s="28">
        <f t="shared" si="171"/>
        <v>163093.01</v>
      </c>
      <c r="K88" s="15">
        <f>J88/F88</f>
        <v>0.95449318687389795</v>
      </c>
      <c r="L88" s="1"/>
      <c r="M88" s="1">
        <v>2016</v>
      </c>
      <c r="N88" s="53">
        <v>68464.899999999994</v>
      </c>
      <c r="O88" s="53">
        <v>64439.05</v>
      </c>
      <c r="P88" s="1"/>
      <c r="Q88" s="1"/>
      <c r="R88" s="1"/>
      <c r="S88" s="1"/>
    </row>
    <row r="89" spans="1:19" x14ac:dyDescent="0.25">
      <c r="A89" s="71"/>
      <c r="B89" s="6" t="s">
        <v>4</v>
      </c>
      <c r="C89" s="8">
        <v>0</v>
      </c>
      <c r="D89" s="8">
        <v>0</v>
      </c>
      <c r="E89" s="8">
        <v>0</v>
      </c>
      <c r="F89" s="28">
        <f t="shared" si="173"/>
        <v>0</v>
      </c>
      <c r="G89" s="8">
        <v>0</v>
      </c>
      <c r="H89" s="8">
        <v>0</v>
      </c>
      <c r="I89" s="8">
        <v>0</v>
      </c>
      <c r="J89" s="28">
        <f t="shared" si="171"/>
        <v>0</v>
      </c>
      <c r="K89" s="15" t="s">
        <v>14</v>
      </c>
      <c r="L89" s="1"/>
      <c r="M89" s="1"/>
      <c r="N89" s="53">
        <f>SUM(N86:N88)</f>
        <v>177166.7</v>
      </c>
      <c r="O89" s="53">
        <f>SUM(O86:O88)</f>
        <v>169210.68</v>
      </c>
      <c r="P89" s="52">
        <f>O89/N89</f>
        <v>0.95509302820451014</v>
      </c>
      <c r="Q89" s="1"/>
      <c r="R89" s="1"/>
      <c r="S89" s="1"/>
    </row>
    <row r="90" spans="1:19" x14ac:dyDescent="0.25">
      <c r="A90" s="58"/>
      <c r="B90" s="6" t="s">
        <v>5</v>
      </c>
      <c r="C90" s="8">
        <v>0</v>
      </c>
      <c r="D90" s="8">
        <v>0</v>
      </c>
      <c r="E90" s="8">
        <v>0</v>
      </c>
      <c r="F90" s="28">
        <f t="shared" si="173"/>
        <v>0</v>
      </c>
      <c r="G90" s="8">
        <v>0</v>
      </c>
      <c r="H90" s="8">
        <v>0</v>
      </c>
      <c r="I90" s="8">
        <v>0</v>
      </c>
      <c r="J90" s="28">
        <f t="shared" si="171"/>
        <v>0</v>
      </c>
      <c r="K90" s="15" t="s">
        <v>14</v>
      </c>
      <c r="L90" s="1"/>
      <c r="M90" s="1"/>
      <c r="N90" s="1"/>
      <c r="O90" s="1"/>
      <c r="P90" s="1"/>
      <c r="Q90" s="1"/>
      <c r="R90" s="1"/>
      <c r="S90" s="1"/>
    </row>
    <row r="91" spans="1:19" x14ac:dyDescent="0.25">
      <c r="A91" s="59" t="s">
        <v>30</v>
      </c>
      <c r="B91" s="7" t="s">
        <v>0</v>
      </c>
      <c r="C91" s="15">
        <f>SUM(C92:C95)</f>
        <v>20066.63</v>
      </c>
      <c r="D91" s="15">
        <f t="shared" ref="D91" si="174">SUM(D92:D95)</f>
        <v>10418.800000000001</v>
      </c>
      <c r="E91" s="28">
        <f t="shared" ref="E91" si="175">SUM(E92:E95)</f>
        <v>9702.6</v>
      </c>
      <c r="F91" s="7">
        <f t="shared" ref="F91" si="176">SUM(F92:F95)</f>
        <v>40188.03</v>
      </c>
      <c r="G91" s="7">
        <f t="shared" ref="G91" si="177">SUM(G92:G95)</f>
        <v>19294.510000000002</v>
      </c>
      <c r="H91" s="15">
        <f t="shared" ref="H91" si="178">SUM(H92:H95)</f>
        <v>9949.84</v>
      </c>
      <c r="I91" s="15">
        <f t="shared" ref="I91" si="179">SUM(I92:I95)</f>
        <v>9332.7800000000007</v>
      </c>
      <c r="J91" s="7">
        <f t="shared" ref="J91" si="180">SUM(J92:J95)</f>
        <v>38577.129999999997</v>
      </c>
      <c r="K91" s="15">
        <f>J91/F91</f>
        <v>0.95991592521454772</v>
      </c>
      <c r="L91" s="1"/>
      <c r="M91" s="1">
        <v>2014</v>
      </c>
      <c r="N91" s="53">
        <v>20066.599999999999</v>
      </c>
      <c r="O91" s="53">
        <v>19294.5</v>
      </c>
      <c r="P91" s="1"/>
      <c r="Q91" s="1"/>
      <c r="R91" s="1"/>
      <c r="S91" s="1"/>
    </row>
    <row r="92" spans="1:19" x14ac:dyDescent="0.25">
      <c r="A92" s="59"/>
      <c r="B92" s="6" t="s">
        <v>2</v>
      </c>
      <c r="C92" s="14">
        <v>256.93</v>
      </c>
      <c r="D92" s="8">
        <v>0</v>
      </c>
      <c r="E92" s="8">
        <v>0</v>
      </c>
      <c r="F92" s="7">
        <f>SUM(C92:E92)</f>
        <v>256.93</v>
      </c>
      <c r="G92" s="12">
        <v>256.93</v>
      </c>
      <c r="H92" s="8">
        <v>0</v>
      </c>
      <c r="I92" s="8">
        <v>0</v>
      </c>
      <c r="J92" s="7">
        <f t="shared" ref="J92:J95" si="181">SUM(G92:I92)</f>
        <v>256.93</v>
      </c>
      <c r="K92" s="15">
        <f t="shared" ref="K92" si="182">J92/F92</f>
        <v>1</v>
      </c>
      <c r="L92" s="1"/>
      <c r="M92" s="1">
        <v>2015</v>
      </c>
      <c r="N92" s="53">
        <v>10418.799999999999</v>
      </c>
      <c r="O92" s="53">
        <v>9949.7999999999993</v>
      </c>
      <c r="P92" s="1"/>
      <c r="Q92" s="1"/>
      <c r="R92" s="1"/>
      <c r="S92" s="1"/>
    </row>
    <row r="93" spans="1:19" x14ac:dyDescent="0.25">
      <c r="A93" s="59"/>
      <c r="B93" s="6" t="s">
        <v>3</v>
      </c>
      <c r="C93" s="12">
        <v>19757.3</v>
      </c>
      <c r="D93" s="12">
        <v>10333.200000000001</v>
      </c>
      <c r="E93" s="14">
        <v>9662</v>
      </c>
      <c r="F93" s="15">
        <f t="shared" ref="F93:F95" si="183">SUM(C93:E93)</f>
        <v>39752.5</v>
      </c>
      <c r="G93" s="12">
        <v>18985.18</v>
      </c>
      <c r="H93" s="14">
        <v>9864.24</v>
      </c>
      <c r="I93" s="12">
        <v>9292.18</v>
      </c>
      <c r="J93" s="15">
        <f t="shared" si="181"/>
        <v>38141.599999999999</v>
      </c>
      <c r="K93" s="15">
        <f>J93/F93</f>
        <v>0.95947676246776925</v>
      </c>
      <c r="L93" s="1"/>
      <c r="M93" s="1">
        <v>2016</v>
      </c>
      <c r="N93" s="53">
        <v>9702.6</v>
      </c>
      <c r="O93" s="53">
        <v>9332.7800000000007</v>
      </c>
      <c r="P93" s="1"/>
      <c r="Q93" s="1"/>
      <c r="R93" s="1"/>
      <c r="S93" s="1"/>
    </row>
    <row r="94" spans="1:19" x14ac:dyDescent="0.25">
      <c r="A94" s="59"/>
      <c r="B94" s="6" t="s">
        <v>4</v>
      </c>
      <c r="C94" s="14">
        <v>52.4</v>
      </c>
      <c r="D94" s="14">
        <v>85.6</v>
      </c>
      <c r="E94" s="14">
        <v>40.6</v>
      </c>
      <c r="F94" s="15">
        <f t="shared" si="183"/>
        <v>178.6</v>
      </c>
      <c r="G94" s="14">
        <v>52.4</v>
      </c>
      <c r="H94" s="14">
        <v>85.6</v>
      </c>
      <c r="I94" s="14">
        <v>40.6</v>
      </c>
      <c r="J94" s="15">
        <f t="shared" si="181"/>
        <v>178.6</v>
      </c>
      <c r="K94" s="15">
        <f>J94/F94</f>
        <v>1</v>
      </c>
      <c r="L94" s="1"/>
      <c r="M94" s="1"/>
      <c r="N94" s="53">
        <f>SUM(N91:N93)</f>
        <v>40188</v>
      </c>
      <c r="O94" s="53">
        <f>SUM(O91:O93)</f>
        <v>38577.08</v>
      </c>
      <c r="P94" s="52">
        <f>O94/N94</f>
        <v>0.95991539763113376</v>
      </c>
      <c r="Q94" s="1"/>
      <c r="R94" s="1"/>
      <c r="S94" s="1"/>
    </row>
    <row r="95" spans="1:19" ht="15.75" thickBot="1" x14ac:dyDescent="0.3">
      <c r="A95" s="65"/>
      <c r="B95" s="9" t="s">
        <v>5</v>
      </c>
      <c r="C95" s="10">
        <v>0</v>
      </c>
      <c r="D95" s="10">
        <v>0</v>
      </c>
      <c r="E95" s="10">
        <v>0</v>
      </c>
      <c r="F95" s="32">
        <f t="shared" si="183"/>
        <v>0</v>
      </c>
      <c r="G95" s="10">
        <v>0</v>
      </c>
      <c r="H95" s="10">
        <v>0</v>
      </c>
      <c r="I95" s="10">
        <v>0</v>
      </c>
      <c r="J95" s="32">
        <f t="shared" si="181"/>
        <v>0</v>
      </c>
      <c r="K95" s="33" t="s">
        <v>14</v>
      </c>
      <c r="L95" s="1"/>
      <c r="M95" s="1"/>
      <c r="N95" s="1"/>
      <c r="O95" s="1"/>
      <c r="P95" s="1"/>
      <c r="Q95" s="1"/>
      <c r="R95" s="1"/>
      <c r="S95" s="1"/>
    </row>
    <row r="96" spans="1:19" x14ac:dyDescent="0.25">
      <c r="A96" s="62" t="s">
        <v>31</v>
      </c>
      <c r="B96" s="34" t="s">
        <v>0</v>
      </c>
      <c r="C96" s="35">
        <f>SUM(C97:C100)</f>
        <v>24</v>
      </c>
      <c r="D96" s="48">
        <f t="shared" ref="D96" si="184">SUM(D97:D100)</f>
        <v>0</v>
      </c>
      <c r="E96" s="48">
        <f t="shared" ref="E96" si="185">SUM(E97:E100)</f>
        <v>0</v>
      </c>
      <c r="F96" s="35">
        <f t="shared" ref="F96" si="186">SUM(F97:F100)</f>
        <v>24</v>
      </c>
      <c r="G96" s="34">
        <f t="shared" ref="G96" si="187">SUM(G97:G100)</f>
        <v>10.44</v>
      </c>
      <c r="H96" s="48">
        <f t="shared" ref="H96" si="188">SUM(H97:H100)</f>
        <v>0</v>
      </c>
      <c r="I96" s="48">
        <f t="shared" ref="I96" si="189">SUM(I97:I100)</f>
        <v>0</v>
      </c>
      <c r="J96" s="35">
        <f t="shared" ref="J96" si="190">SUM(J97:J100)</f>
        <v>10.44</v>
      </c>
      <c r="K96" s="36">
        <f>J96/F96</f>
        <v>0.435</v>
      </c>
      <c r="L96" s="1"/>
      <c r="M96" s="1">
        <v>2014</v>
      </c>
      <c r="N96" s="53">
        <v>24</v>
      </c>
      <c r="O96" s="53">
        <v>10.44</v>
      </c>
      <c r="P96" s="1"/>
      <c r="Q96" s="51"/>
      <c r="R96" s="1"/>
      <c r="S96" s="1"/>
    </row>
    <row r="97" spans="1:19" x14ac:dyDescent="0.25">
      <c r="A97" s="63"/>
      <c r="B97" s="17" t="s">
        <v>2</v>
      </c>
      <c r="C97" s="13">
        <f>C102</f>
        <v>24</v>
      </c>
      <c r="D97" s="4">
        <f t="shared" ref="D97:E97" si="191">D102</f>
        <v>0</v>
      </c>
      <c r="E97" s="4">
        <f t="shared" si="191"/>
        <v>0</v>
      </c>
      <c r="F97" s="16">
        <f>SUM(C97:E97)</f>
        <v>24</v>
      </c>
      <c r="G97" s="13">
        <f t="shared" ref="G97:I97" si="192">G102</f>
        <v>10.44</v>
      </c>
      <c r="H97" s="4">
        <f t="shared" si="192"/>
        <v>0</v>
      </c>
      <c r="I97" s="4">
        <f t="shared" si="192"/>
        <v>0</v>
      </c>
      <c r="J97" s="16">
        <f t="shared" ref="J97:J100" si="193">SUM(G97:I97)</f>
        <v>10.44</v>
      </c>
      <c r="K97" s="37">
        <f t="shared" ref="K97" si="194">J97/F97</f>
        <v>0.435</v>
      </c>
      <c r="L97" s="1"/>
      <c r="M97" s="1">
        <v>2015</v>
      </c>
      <c r="N97" s="56">
        <v>0</v>
      </c>
      <c r="O97" s="56">
        <v>0</v>
      </c>
      <c r="P97" s="1"/>
      <c r="Q97" s="51" t="s">
        <v>14</v>
      </c>
      <c r="R97" s="1"/>
      <c r="S97" s="1"/>
    </row>
    <row r="98" spans="1:19" x14ac:dyDescent="0.25">
      <c r="A98" s="63"/>
      <c r="B98" s="17" t="s">
        <v>3</v>
      </c>
      <c r="C98" s="5">
        <f>C103</f>
        <v>0</v>
      </c>
      <c r="D98" s="5">
        <f t="shared" ref="D98:E98" si="195">D103</f>
        <v>0</v>
      </c>
      <c r="E98" s="5">
        <f t="shared" si="195"/>
        <v>0</v>
      </c>
      <c r="F98" s="3">
        <f t="shared" ref="F98:F100" si="196">SUM(C98:E98)</f>
        <v>0</v>
      </c>
      <c r="G98" s="5">
        <f t="shared" ref="G98:I98" si="197">G103</f>
        <v>0</v>
      </c>
      <c r="H98" s="5">
        <f t="shared" si="197"/>
        <v>0</v>
      </c>
      <c r="I98" s="5">
        <f t="shared" si="197"/>
        <v>0</v>
      </c>
      <c r="J98" s="3">
        <f t="shared" si="193"/>
        <v>0</v>
      </c>
      <c r="K98" s="37" t="s">
        <v>14</v>
      </c>
      <c r="L98" s="1"/>
      <c r="M98" s="1">
        <v>2016</v>
      </c>
      <c r="N98" s="56">
        <v>0</v>
      </c>
      <c r="O98" s="56">
        <v>0</v>
      </c>
      <c r="P98" s="1"/>
      <c r="Q98" s="51" t="s">
        <v>14</v>
      </c>
      <c r="R98" s="1"/>
      <c r="S98" s="1"/>
    </row>
    <row r="99" spans="1:19" x14ac:dyDescent="0.25">
      <c r="A99" s="63"/>
      <c r="B99" s="17" t="s">
        <v>4</v>
      </c>
      <c r="C99" s="5">
        <f>C104</f>
        <v>0</v>
      </c>
      <c r="D99" s="5">
        <f t="shared" ref="D99:E99" si="198">D104</f>
        <v>0</v>
      </c>
      <c r="E99" s="5">
        <f t="shared" si="198"/>
        <v>0</v>
      </c>
      <c r="F99" s="3">
        <f t="shared" si="196"/>
        <v>0</v>
      </c>
      <c r="G99" s="5">
        <f t="shared" ref="G99:I99" si="199">G104</f>
        <v>0</v>
      </c>
      <c r="H99" s="5">
        <f t="shared" si="199"/>
        <v>0</v>
      </c>
      <c r="I99" s="5">
        <f t="shared" si="199"/>
        <v>0</v>
      </c>
      <c r="J99" s="3">
        <f t="shared" si="193"/>
        <v>0</v>
      </c>
      <c r="K99" s="37" t="s">
        <v>14</v>
      </c>
      <c r="L99" s="1"/>
      <c r="M99" s="1"/>
      <c r="N99" s="53">
        <f>SUM(N96:N98)</f>
        <v>24</v>
      </c>
      <c r="O99" s="53">
        <f>SUM(O96:O98)</f>
        <v>10.44</v>
      </c>
      <c r="P99" s="57">
        <f>O99/N99</f>
        <v>0.435</v>
      </c>
      <c r="Q99" s="50" t="s">
        <v>14</v>
      </c>
      <c r="R99" s="1"/>
      <c r="S99" s="1"/>
    </row>
    <row r="100" spans="1:19" ht="15.75" thickBot="1" x14ac:dyDescent="0.3">
      <c r="A100" s="66"/>
      <c r="B100" s="38" t="s">
        <v>5</v>
      </c>
      <c r="C100" s="47">
        <f>C105</f>
        <v>0</v>
      </c>
      <c r="D100" s="47">
        <f t="shared" ref="D100:E100" si="200">D105</f>
        <v>0</v>
      </c>
      <c r="E100" s="47">
        <f t="shared" si="200"/>
        <v>0</v>
      </c>
      <c r="F100" s="40">
        <f t="shared" si="196"/>
        <v>0</v>
      </c>
      <c r="G100" s="47">
        <f t="shared" ref="G100:I100" si="201">G105</f>
        <v>0</v>
      </c>
      <c r="H100" s="47">
        <f t="shared" si="201"/>
        <v>0</v>
      </c>
      <c r="I100" s="47">
        <f t="shared" si="201"/>
        <v>0</v>
      </c>
      <c r="J100" s="40">
        <f t="shared" si="193"/>
        <v>0</v>
      </c>
      <c r="K100" s="41" t="s">
        <v>14</v>
      </c>
      <c r="L100" s="1"/>
      <c r="M100" s="1"/>
      <c r="N100" s="1"/>
      <c r="O100" s="1"/>
      <c r="P100" s="1"/>
      <c r="Q100" s="1"/>
      <c r="R100" s="1"/>
      <c r="S100" s="1"/>
    </row>
    <row r="101" spans="1:19" x14ac:dyDescent="0.25">
      <c r="A101" s="58" t="s">
        <v>32</v>
      </c>
      <c r="B101" s="26" t="s">
        <v>0</v>
      </c>
      <c r="C101" s="29">
        <f>SUM(C102:C105)</f>
        <v>24</v>
      </c>
      <c r="D101" s="30">
        <f t="shared" ref="D101" si="202">SUM(D102:D105)</f>
        <v>0</v>
      </c>
      <c r="E101" s="30">
        <f t="shared" ref="E101" si="203">SUM(E102:E105)</f>
        <v>0</v>
      </c>
      <c r="F101" s="29">
        <f t="shared" ref="F101" si="204">SUM(F102:F105)</f>
        <v>24</v>
      </c>
      <c r="G101" s="26">
        <f t="shared" ref="G101:H101" si="205">SUM(G102:G105)</f>
        <v>10.44</v>
      </c>
      <c r="H101" s="30">
        <f t="shared" si="205"/>
        <v>0</v>
      </c>
      <c r="I101" s="30">
        <f t="shared" ref="I101" si="206">SUM(I102:I105)</f>
        <v>0</v>
      </c>
      <c r="J101" s="26">
        <f t="shared" ref="J101" si="207">SUM(J102:J105)</f>
        <v>10.44</v>
      </c>
      <c r="K101" s="29">
        <f>J101/F101</f>
        <v>0.435</v>
      </c>
      <c r="L101" s="1"/>
      <c r="M101" s="1">
        <v>2014</v>
      </c>
      <c r="N101" s="52">
        <v>24</v>
      </c>
      <c r="O101" s="51">
        <v>10.44</v>
      </c>
      <c r="P101" s="1"/>
      <c r="Q101" s="51"/>
      <c r="R101" s="1"/>
      <c r="S101" s="1"/>
    </row>
    <row r="102" spans="1:19" x14ac:dyDescent="0.25">
      <c r="A102" s="59"/>
      <c r="B102" s="6" t="s">
        <v>2</v>
      </c>
      <c r="C102" s="14">
        <v>24</v>
      </c>
      <c r="D102" s="11">
        <v>0</v>
      </c>
      <c r="E102" s="8">
        <v>0</v>
      </c>
      <c r="F102" s="15">
        <f>SUM(C102:E102)</f>
        <v>24</v>
      </c>
      <c r="G102" s="12">
        <v>10.44</v>
      </c>
      <c r="H102" s="14">
        <v>0</v>
      </c>
      <c r="I102" s="11">
        <v>0</v>
      </c>
      <c r="J102" s="7">
        <f t="shared" ref="J102:J105" si="208">SUM(G102:I102)</f>
        <v>10.44</v>
      </c>
      <c r="K102" s="15">
        <f t="shared" ref="K102" si="209">J102/F102</f>
        <v>0.435</v>
      </c>
      <c r="L102" s="1"/>
      <c r="M102" s="1">
        <v>2015</v>
      </c>
      <c r="N102" s="55">
        <v>0</v>
      </c>
      <c r="O102" s="55">
        <v>0</v>
      </c>
      <c r="P102" s="1"/>
      <c r="Q102" s="51" t="s">
        <v>14</v>
      </c>
      <c r="R102" s="1"/>
      <c r="S102" s="1"/>
    </row>
    <row r="103" spans="1:19" x14ac:dyDescent="0.25">
      <c r="A103" s="59"/>
      <c r="B103" s="6" t="s">
        <v>3</v>
      </c>
      <c r="C103" s="11">
        <v>0</v>
      </c>
      <c r="D103" s="11">
        <v>0</v>
      </c>
      <c r="E103" s="8">
        <v>0</v>
      </c>
      <c r="F103" s="28">
        <f t="shared" ref="F103:F105" si="210">SUM(C103:E103)</f>
        <v>0</v>
      </c>
      <c r="G103" s="11">
        <v>0</v>
      </c>
      <c r="H103" s="14">
        <v>0</v>
      </c>
      <c r="I103" s="11">
        <v>0</v>
      </c>
      <c r="J103" s="28">
        <f t="shared" si="208"/>
        <v>0</v>
      </c>
      <c r="K103" s="15" t="s">
        <v>14</v>
      </c>
      <c r="L103" s="1"/>
      <c r="M103" s="1">
        <v>2016</v>
      </c>
      <c r="N103" s="55">
        <v>0</v>
      </c>
      <c r="O103" s="55">
        <v>0</v>
      </c>
      <c r="P103" s="1"/>
      <c r="Q103" s="51" t="s">
        <v>14</v>
      </c>
      <c r="R103" s="1"/>
      <c r="S103" s="1"/>
    </row>
    <row r="104" spans="1:19" x14ac:dyDescent="0.25">
      <c r="A104" s="59"/>
      <c r="B104" s="6" t="s">
        <v>4</v>
      </c>
      <c r="C104" s="8">
        <v>0</v>
      </c>
      <c r="D104" s="8">
        <v>0</v>
      </c>
      <c r="E104" s="8">
        <v>0</v>
      </c>
      <c r="F104" s="28">
        <f t="shared" si="210"/>
        <v>0</v>
      </c>
      <c r="G104" s="8">
        <v>0</v>
      </c>
      <c r="H104" s="8">
        <v>0</v>
      </c>
      <c r="I104" s="8">
        <v>0</v>
      </c>
      <c r="J104" s="28">
        <f t="shared" si="208"/>
        <v>0</v>
      </c>
      <c r="K104" s="15" t="s">
        <v>14</v>
      </c>
      <c r="L104" s="1"/>
      <c r="M104" s="1"/>
      <c r="N104" s="52">
        <f>SUM(N101:N103)</f>
        <v>24</v>
      </c>
      <c r="O104" s="51">
        <f>SUM(O101:O103)</f>
        <v>10.44</v>
      </c>
      <c r="P104" s="52">
        <f>O104/N104</f>
        <v>0.435</v>
      </c>
      <c r="Q104" s="51" t="s">
        <v>14</v>
      </c>
      <c r="R104" s="1"/>
      <c r="S104" s="1"/>
    </row>
    <row r="105" spans="1:19" ht="15.75" thickBot="1" x14ac:dyDescent="0.3">
      <c r="A105" s="65"/>
      <c r="B105" s="9" t="s">
        <v>5</v>
      </c>
      <c r="C105" s="10">
        <v>0</v>
      </c>
      <c r="D105" s="10">
        <v>0</v>
      </c>
      <c r="E105" s="10">
        <v>0</v>
      </c>
      <c r="F105" s="32">
        <f t="shared" si="210"/>
        <v>0</v>
      </c>
      <c r="G105" s="10">
        <v>0</v>
      </c>
      <c r="H105" s="10">
        <v>0</v>
      </c>
      <c r="I105" s="10">
        <v>0</v>
      </c>
      <c r="J105" s="32">
        <f t="shared" si="208"/>
        <v>0</v>
      </c>
      <c r="K105" s="33" t="s">
        <v>14</v>
      </c>
      <c r="L105" s="1"/>
      <c r="M105" s="1"/>
      <c r="N105" s="1"/>
      <c r="O105" s="1"/>
      <c r="P105" s="1"/>
      <c r="Q105" s="1"/>
      <c r="R105" s="1"/>
      <c r="S105" s="1"/>
    </row>
    <row r="106" spans="1:19" x14ac:dyDescent="0.25">
      <c r="A106" s="62" t="s">
        <v>33</v>
      </c>
      <c r="B106" s="34" t="s">
        <v>0</v>
      </c>
      <c r="C106" s="34">
        <f>SUM(C107:C110)</f>
        <v>184160.46</v>
      </c>
      <c r="D106" s="34">
        <f t="shared" ref="D106" si="211">SUM(D107:D110)</f>
        <v>180428.67</v>
      </c>
      <c r="E106" s="35">
        <f t="shared" ref="E106" si="212">SUM(E107:E110)</f>
        <v>141034.72</v>
      </c>
      <c r="F106" s="35">
        <f t="shared" ref="F106" si="213">SUM(F107:F110)</f>
        <v>505623.85000000003</v>
      </c>
      <c r="G106" s="34">
        <f t="shared" ref="G106" si="214">SUM(G107:G110)</f>
        <v>182924.87</v>
      </c>
      <c r="H106" s="34">
        <f t="shared" ref="H106" si="215">SUM(H107:H110)</f>
        <v>176375.43000000002</v>
      </c>
      <c r="I106" s="34">
        <f t="shared" ref="I106" si="216">SUM(I107:I110)</f>
        <v>137843.23000000001</v>
      </c>
      <c r="J106" s="35">
        <f t="shared" ref="J106" si="217">SUM(J107:J110)</f>
        <v>497143.53</v>
      </c>
      <c r="K106" s="36">
        <f>J106/F106</f>
        <v>0.98322800635294394</v>
      </c>
      <c r="L106" s="1"/>
      <c r="M106" s="1">
        <v>2014</v>
      </c>
      <c r="N106" s="53">
        <v>184160.46</v>
      </c>
      <c r="O106" s="53">
        <v>182924.87</v>
      </c>
      <c r="P106" s="1"/>
      <c r="Q106" s="51">
        <v>1.01</v>
      </c>
      <c r="R106" s="1"/>
      <c r="S106" s="1"/>
    </row>
    <row r="107" spans="1:19" x14ac:dyDescent="0.25">
      <c r="A107" s="63"/>
      <c r="B107" s="17" t="s">
        <v>2</v>
      </c>
      <c r="C107" s="13">
        <f>C112+C117</f>
        <v>15924.27</v>
      </c>
      <c r="D107" s="13">
        <f t="shared" ref="D107:E107" si="218">D112+D117</f>
        <v>24333.47</v>
      </c>
      <c r="E107" s="13">
        <f t="shared" si="218"/>
        <v>29867.059999999998</v>
      </c>
      <c r="F107" s="16">
        <f>SUM(C107:E107)</f>
        <v>70124.800000000003</v>
      </c>
      <c r="G107" s="13">
        <f t="shared" ref="G107:I107" si="219">G112+G117</f>
        <v>15181.18</v>
      </c>
      <c r="H107" s="13">
        <f t="shared" si="219"/>
        <v>23788.7</v>
      </c>
      <c r="I107" s="13">
        <f t="shared" si="219"/>
        <v>29005.4</v>
      </c>
      <c r="J107" s="16">
        <f t="shared" ref="J107:J110" si="220">SUM(G107:I107)</f>
        <v>67975.28</v>
      </c>
      <c r="K107" s="37">
        <f t="shared" ref="K107" si="221">J107/F107</f>
        <v>0.96934722095464076</v>
      </c>
      <c r="L107" s="1"/>
      <c r="M107" s="1">
        <v>2015</v>
      </c>
      <c r="N107" s="53">
        <v>180428.7</v>
      </c>
      <c r="O107" s="53">
        <v>176375.43</v>
      </c>
      <c r="P107" s="1"/>
      <c r="Q107" s="51">
        <v>0.78</v>
      </c>
      <c r="R107" s="1"/>
      <c r="S107" s="1"/>
    </row>
    <row r="108" spans="1:19" x14ac:dyDescent="0.25">
      <c r="A108" s="63"/>
      <c r="B108" s="17" t="s">
        <v>3</v>
      </c>
      <c r="C108" s="5">
        <f>C113+C118</f>
        <v>168236.19</v>
      </c>
      <c r="D108" s="5">
        <f t="shared" ref="D108:E108" si="222">D113+D118</f>
        <v>156095.20000000001</v>
      </c>
      <c r="E108" s="5">
        <f t="shared" si="222"/>
        <v>111067.66</v>
      </c>
      <c r="F108" s="3">
        <f t="shared" ref="F108:F110" si="223">SUM(C108:E108)</f>
        <v>435399.05000000005</v>
      </c>
      <c r="G108" s="5">
        <f t="shared" ref="G108:I108" si="224">G113+G118</f>
        <v>167743.69</v>
      </c>
      <c r="H108" s="5">
        <f t="shared" si="224"/>
        <v>152586.73000000001</v>
      </c>
      <c r="I108" s="5">
        <f t="shared" si="224"/>
        <v>108737.83</v>
      </c>
      <c r="J108" s="3">
        <f t="shared" si="220"/>
        <v>429068.25000000006</v>
      </c>
      <c r="K108" s="37" t="s">
        <v>14</v>
      </c>
      <c r="L108" s="1"/>
      <c r="M108" s="1">
        <v>2016</v>
      </c>
      <c r="N108" s="53">
        <v>141034.72</v>
      </c>
      <c r="O108" s="53">
        <v>137843.23000000001</v>
      </c>
      <c r="P108" s="1"/>
      <c r="Q108" s="51">
        <v>0.98</v>
      </c>
      <c r="R108" s="1"/>
      <c r="S108" s="1"/>
    </row>
    <row r="109" spans="1:19" x14ac:dyDescent="0.25">
      <c r="A109" s="63"/>
      <c r="B109" s="17" t="s">
        <v>4</v>
      </c>
      <c r="C109" s="5">
        <f>C114+C119</f>
        <v>0</v>
      </c>
      <c r="D109" s="5">
        <f t="shared" ref="D109:E109" si="225">D114+D119</f>
        <v>0</v>
      </c>
      <c r="E109" s="5">
        <f t="shared" si="225"/>
        <v>100</v>
      </c>
      <c r="F109" s="3">
        <f t="shared" si="223"/>
        <v>100</v>
      </c>
      <c r="G109" s="5">
        <f t="shared" ref="G109:I109" si="226">G114+G119</f>
        <v>0</v>
      </c>
      <c r="H109" s="5">
        <f t="shared" si="226"/>
        <v>0</v>
      </c>
      <c r="I109" s="5">
        <f t="shared" si="226"/>
        <v>100</v>
      </c>
      <c r="J109" s="3">
        <f t="shared" si="220"/>
        <v>100</v>
      </c>
      <c r="K109" s="37" t="s">
        <v>14</v>
      </c>
      <c r="L109" s="1"/>
      <c r="M109" s="1"/>
      <c r="N109" s="53">
        <f>SUM(N106:N108)</f>
        <v>505623.88</v>
      </c>
      <c r="O109" s="53">
        <f>SUM(O106:O108)</f>
        <v>497143.53</v>
      </c>
      <c r="P109" s="57">
        <f>O109/N109</f>
        <v>0.98322794801543001</v>
      </c>
      <c r="Q109" s="57">
        <f>(Q106+Q107+Q108)/3</f>
        <v>0.92333333333333334</v>
      </c>
      <c r="R109" s="1"/>
      <c r="S109" s="1"/>
    </row>
    <row r="110" spans="1:19" ht="15.75" thickBot="1" x14ac:dyDescent="0.3">
      <c r="A110" s="66"/>
      <c r="B110" s="38" t="s">
        <v>5</v>
      </c>
      <c r="C110" s="47">
        <f>C115+C120</f>
        <v>0</v>
      </c>
      <c r="D110" s="47">
        <f t="shared" ref="D110:E110" si="227">D115+D120</f>
        <v>0</v>
      </c>
      <c r="E110" s="47">
        <f t="shared" si="227"/>
        <v>0</v>
      </c>
      <c r="F110" s="40">
        <f t="shared" si="223"/>
        <v>0</v>
      </c>
      <c r="G110" s="47">
        <f t="shared" ref="G110:I110" si="228">G115+G120</f>
        <v>0</v>
      </c>
      <c r="H110" s="47">
        <f t="shared" si="228"/>
        <v>0</v>
      </c>
      <c r="I110" s="47">
        <f t="shared" si="228"/>
        <v>0</v>
      </c>
      <c r="J110" s="40">
        <f t="shared" si="220"/>
        <v>0</v>
      </c>
      <c r="K110" s="41" t="s">
        <v>14</v>
      </c>
      <c r="L110" s="1"/>
      <c r="M110" s="1"/>
      <c r="N110" s="1"/>
      <c r="O110" s="1"/>
      <c r="P110" s="1"/>
      <c r="Q110" s="1"/>
      <c r="R110" s="1"/>
      <c r="S110" s="1"/>
    </row>
    <row r="111" spans="1:19" x14ac:dyDescent="0.25">
      <c r="A111" s="58" t="s">
        <v>34</v>
      </c>
      <c r="B111" s="26" t="s">
        <v>0</v>
      </c>
      <c r="C111" s="29">
        <f>SUM(C112:C115)</f>
        <v>2339.25</v>
      </c>
      <c r="D111" s="29">
        <f t="shared" ref="D111" si="229">SUM(D112:D115)</f>
        <v>2438.17</v>
      </c>
      <c r="E111" s="29">
        <f t="shared" ref="E111" si="230">SUM(E112:E115)</f>
        <v>2331.3000000000002</v>
      </c>
      <c r="F111" s="26">
        <f t="shared" ref="F111" si="231">SUM(F112:F115)</f>
        <v>7108.72</v>
      </c>
      <c r="G111" s="26">
        <f t="shared" ref="G111" si="232">SUM(G112:G115)</f>
        <v>1662.49</v>
      </c>
      <c r="H111" s="26">
        <f t="shared" ref="H111" si="233">SUM(H112:H115)</f>
        <v>1987.31</v>
      </c>
      <c r="I111" s="26">
        <f t="shared" ref="I111" si="234">SUM(I112:I115)</f>
        <v>1489.16</v>
      </c>
      <c r="J111" s="26">
        <f t="shared" ref="J111" si="235">SUM(J112:J115)</f>
        <v>5138.96</v>
      </c>
      <c r="K111" s="29">
        <f>J111/F111</f>
        <v>0.7229093282616279</v>
      </c>
      <c r="L111" s="1"/>
      <c r="M111" s="1">
        <v>2014</v>
      </c>
      <c r="N111" s="53">
        <v>2339.25</v>
      </c>
      <c r="O111" s="53">
        <v>1662.49</v>
      </c>
      <c r="P111" s="1"/>
      <c r="Q111" s="1"/>
      <c r="R111" s="1"/>
      <c r="S111" s="1"/>
    </row>
    <row r="112" spans="1:19" x14ac:dyDescent="0.25">
      <c r="A112" s="59"/>
      <c r="B112" s="6" t="s">
        <v>2</v>
      </c>
      <c r="C112" s="14">
        <v>2339.25</v>
      </c>
      <c r="D112" s="12">
        <v>2438.17</v>
      </c>
      <c r="E112" s="14">
        <v>2331.3000000000002</v>
      </c>
      <c r="F112" s="7">
        <f>SUM(C112:E112)</f>
        <v>7108.72</v>
      </c>
      <c r="G112" s="12">
        <v>1662.49</v>
      </c>
      <c r="H112" s="14">
        <v>1987.31</v>
      </c>
      <c r="I112" s="12">
        <v>1489.16</v>
      </c>
      <c r="J112" s="7">
        <f t="shared" ref="J112:J115" si="236">SUM(G112:I112)</f>
        <v>5138.96</v>
      </c>
      <c r="K112" s="15">
        <f t="shared" ref="K112" si="237">J112/F112</f>
        <v>0.7229093282616279</v>
      </c>
      <c r="L112" s="1"/>
      <c r="M112" s="1">
        <v>2015</v>
      </c>
      <c r="N112" s="53">
        <v>2438.17</v>
      </c>
      <c r="O112" s="53">
        <v>1987.31</v>
      </c>
      <c r="P112" s="1"/>
      <c r="Q112" s="1"/>
      <c r="R112" s="1"/>
      <c r="S112" s="1"/>
    </row>
    <row r="113" spans="1:19" x14ac:dyDescent="0.25">
      <c r="A113" s="59"/>
      <c r="B113" s="6" t="s">
        <v>3</v>
      </c>
      <c r="C113" s="11">
        <v>0</v>
      </c>
      <c r="D113" s="8">
        <v>0</v>
      </c>
      <c r="E113" s="8">
        <v>0</v>
      </c>
      <c r="F113" s="28">
        <f t="shared" ref="F113:F115" si="238">SUM(C113:E113)</f>
        <v>0</v>
      </c>
      <c r="G113" s="11">
        <v>0</v>
      </c>
      <c r="H113" s="8">
        <v>0</v>
      </c>
      <c r="I113" s="8">
        <v>0</v>
      </c>
      <c r="J113" s="28">
        <f t="shared" si="236"/>
        <v>0</v>
      </c>
      <c r="K113" s="15" t="s">
        <v>14</v>
      </c>
      <c r="L113" s="1"/>
      <c r="M113" s="1">
        <v>2016</v>
      </c>
      <c r="N113" s="53">
        <v>2331.3000000000002</v>
      </c>
      <c r="O113" s="53">
        <v>1489.16</v>
      </c>
      <c r="P113" s="1"/>
      <c r="Q113" s="1"/>
      <c r="R113" s="1"/>
      <c r="S113" s="1"/>
    </row>
    <row r="114" spans="1:19" x14ac:dyDescent="0.25">
      <c r="A114" s="59"/>
      <c r="B114" s="6" t="s">
        <v>4</v>
      </c>
      <c r="C114" s="8">
        <v>0</v>
      </c>
      <c r="D114" s="8">
        <v>0</v>
      </c>
      <c r="E114" s="8">
        <v>0</v>
      </c>
      <c r="F114" s="28">
        <f t="shared" si="238"/>
        <v>0</v>
      </c>
      <c r="G114" s="8">
        <v>0</v>
      </c>
      <c r="H114" s="8">
        <v>0</v>
      </c>
      <c r="I114" s="8">
        <v>0</v>
      </c>
      <c r="J114" s="28">
        <f t="shared" si="236"/>
        <v>0</v>
      </c>
      <c r="K114" s="15" t="s">
        <v>14</v>
      </c>
      <c r="L114" s="1"/>
      <c r="M114" s="1"/>
      <c r="N114" s="53">
        <f>SUM(N111:N113)</f>
        <v>7108.72</v>
      </c>
      <c r="O114" s="53">
        <f>SUM(O111:O113)</f>
        <v>5138.96</v>
      </c>
      <c r="P114" s="52">
        <f>O114/N114</f>
        <v>0.7229093282616279</v>
      </c>
      <c r="Q114" s="1"/>
      <c r="R114" s="1"/>
      <c r="S114" s="1"/>
    </row>
    <row r="115" spans="1:19" x14ac:dyDescent="0.25">
      <c r="A115" s="59"/>
      <c r="B115" s="6" t="s">
        <v>5</v>
      </c>
      <c r="C115" s="8">
        <v>0</v>
      </c>
      <c r="D115" s="8">
        <v>0</v>
      </c>
      <c r="E115" s="8">
        <v>0</v>
      </c>
      <c r="F115" s="28">
        <f t="shared" si="238"/>
        <v>0</v>
      </c>
      <c r="G115" s="8">
        <v>0</v>
      </c>
      <c r="H115" s="8">
        <v>0</v>
      </c>
      <c r="I115" s="8">
        <v>0</v>
      </c>
      <c r="J115" s="28">
        <f t="shared" si="236"/>
        <v>0</v>
      </c>
      <c r="K115" s="15" t="s">
        <v>14</v>
      </c>
      <c r="L115" s="1"/>
      <c r="M115" s="1"/>
      <c r="N115" s="1"/>
      <c r="O115" s="1"/>
      <c r="P115" s="1"/>
      <c r="Q115" s="1"/>
      <c r="R115" s="1"/>
      <c r="S115" s="1"/>
    </row>
    <row r="116" spans="1:19" x14ac:dyDescent="0.25">
      <c r="A116" s="60" t="s">
        <v>35</v>
      </c>
      <c r="B116" s="7" t="s">
        <v>0</v>
      </c>
      <c r="C116" s="15">
        <f>SUM(C117:C120)</f>
        <v>181821.21</v>
      </c>
      <c r="D116" s="15">
        <f t="shared" ref="D116" si="239">SUM(D117:D120)</f>
        <v>177990.5</v>
      </c>
      <c r="E116" s="28">
        <f t="shared" ref="E116" si="240">SUM(E117:E120)</f>
        <v>138703.42000000001</v>
      </c>
      <c r="F116" s="7">
        <f t="shared" ref="F116" si="241">SUM(F117:F120)</f>
        <v>498515.13000000006</v>
      </c>
      <c r="G116" s="7">
        <f t="shared" ref="G116" si="242">SUM(G117:G120)</f>
        <v>181262.38</v>
      </c>
      <c r="H116" s="15">
        <f t="shared" ref="H116" si="243">SUM(H117:H120)</f>
        <v>174388.12</v>
      </c>
      <c r="I116" s="15">
        <f t="shared" ref="I116" si="244">SUM(I117:I120)</f>
        <v>136354.07</v>
      </c>
      <c r="J116" s="7">
        <f t="shared" ref="J116" si="245">SUM(J117:J120)</f>
        <v>492004.57000000007</v>
      </c>
      <c r="K116" s="15">
        <f>J116/F116</f>
        <v>0.98694009547914829</v>
      </c>
      <c r="L116" s="1"/>
      <c r="M116" s="1">
        <v>2014</v>
      </c>
      <c r="N116" s="53">
        <v>181821.21</v>
      </c>
      <c r="O116" s="53">
        <v>181262.38</v>
      </c>
      <c r="P116" s="1"/>
      <c r="Q116" s="1"/>
      <c r="R116" s="1"/>
      <c r="S116" s="1"/>
    </row>
    <row r="117" spans="1:19" x14ac:dyDescent="0.25">
      <c r="A117" s="60"/>
      <c r="B117" s="6" t="s">
        <v>2</v>
      </c>
      <c r="C117" s="14">
        <v>13585.02</v>
      </c>
      <c r="D117" s="14">
        <v>21895.3</v>
      </c>
      <c r="E117" s="14">
        <v>27535.759999999998</v>
      </c>
      <c r="F117" s="7">
        <f>SUM(C117:E117)</f>
        <v>63016.08</v>
      </c>
      <c r="G117" s="12">
        <v>13518.69</v>
      </c>
      <c r="H117" s="14">
        <v>21801.39</v>
      </c>
      <c r="I117" s="14">
        <v>27516.240000000002</v>
      </c>
      <c r="J117" s="7">
        <f t="shared" ref="J117:J120" si="246">SUM(G117:I117)</f>
        <v>62836.320000000007</v>
      </c>
      <c r="K117" s="15">
        <f t="shared" ref="K117" si="247">J117/F117</f>
        <v>0.99714739476019465</v>
      </c>
      <c r="L117" s="1"/>
      <c r="M117" s="1">
        <v>2015</v>
      </c>
      <c r="N117" s="53">
        <v>177990.5</v>
      </c>
      <c r="O117" s="53">
        <v>174388.12</v>
      </c>
      <c r="P117" s="1"/>
      <c r="Q117" s="1"/>
      <c r="R117" s="1"/>
      <c r="S117" s="1"/>
    </row>
    <row r="118" spans="1:19" x14ac:dyDescent="0.25">
      <c r="A118" s="60"/>
      <c r="B118" s="6" t="s">
        <v>3</v>
      </c>
      <c r="C118" s="12">
        <v>168236.19</v>
      </c>
      <c r="D118" s="12">
        <v>156095.20000000001</v>
      </c>
      <c r="E118" s="14">
        <v>111067.66</v>
      </c>
      <c r="F118" s="15">
        <f t="shared" ref="F118:F120" si="248">SUM(C118:E118)</f>
        <v>435399.05000000005</v>
      </c>
      <c r="G118" s="12">
        <v>167743.69</v>
      </c>
      <c r="H118" s="14">
        <v>152586.73000000001</v>
      </c>
      <c r="I118" s="12">
        <v>108737.83</v>
      </c>
      <c r="J118" s="15">
        <f t="shared" si="246"/>
        <v>429068.25000000006</v>
      </c>
      <c r="K118" s="15">
        <f>J118/F118</f>
        <v>0.98545977534861418</v>
      </c>
      <c r="L118" s="1"/>
      <c r="M118" s="1">
        <v>2016</v>
      </c>
      <c r="N118" s="53">
        <v>138703.42000000001</v>
      </c>
      <c r="O118" s="53">
        <v>136354.07</v>
      </c>
      <c r="P118" s="1"/>
      <c r="Q118" s="1"/>
      <c r="R118" s="1"/>
      <c r="S118" s="1"/>
    </row>
    <row r="119" spans="1:19" x14ac:dyDescent="0.25">
      <c r="A119" s="60"/>
      <c r="B119" s="6" t="s">
        <v>4</v>
      </c>
      <c r="C119" s="8">
        <v>0</v>
      </c>
      <c r="D119" s="8">
        <v>0</v>
      </c>
      <c r="E119" s="14">
        <v>100</v>
      </c>
      <c r="F119" s="15">
        <f t="shared" si="248"/>
        <v>100</v>
      </c>
      <c r="G119" s="8">
        <v>0</v>
      </c>
      <c r="H119" s="8">
        <v>0</v>
      </c>
      <c r="I119" s="14">
        <v>100</v>
      </c>
      <c r="J119" s="15">
        <f t="shared" si="246"/>
        <v>100</v>
      </c>
      <c r="K119" s="15">
        <f>J119/F119</f>
        <v>1</v>
      </c>
      <c r="L119" s="1"/>
      <c r="M119" s="1"/>
      <c r="N119" s="53">
        <f>SUM(N116:N118)</f>
        <v>498515.13</v>
      </c>
      <c r="O119" s="53">
        <f>SUM(O116:O118)</f>
        <v>492004.57</v>
      </c>
      <c r="P119" s="52">
        <f>O119/N119</f>
        <v>0.98694009547914829</v>
      </c>
      <c r="Q119" s="1"/>
      <c r="R119" s="1"/>
      <c r="S119" s="1"/>
    </row>
    <row r="120" spans="1:19" x14ac:dyDescent="0.25">
      <c r="A120" s="60"/>
      <c r="B120" s="6" t="s">
        <v>5</v>
      </c>
      <c r="C120" s="8">
        <v>0</v>
      </c>
      <c r="D120" s="8">
        <v>0</v>
      </c>
      <c r="E120" s="8">
        <v>0</v>
      </c>
      <c r="F120" s="28">
        <f t="shared" si="248"/>
        <v>0</v>
      </c>
      <c r="G120" s="8">
        <v>0</v>
      </c>
      <c r="H120" s="8">
        <v>0</v>
      </c>
      <c r="I120" s="8">
        <v>0</v>
      </c>
      <c r="J120" s="28">
        <f t="shared" si="246"/>
        <v>0</v>
      </c>
      <c r="K120" s="15" t="s">
        <v>14</v>
      </c>
      <c r="L120" s="1"/>
      <c r="M120" s="1"/>
      <c r="N120" s="1"/>
      <c r="O120" s="1"/>
      <c r="P120" s="1"/>
      <c r="Q120" s="1"/>
      <c r="R120" s="1"/>
    </row>
  </sheetData>
  <mergeCells count="27">
    <mergeCell ref="N4:O4"/>
    <mergeCell ref="A21:A25"/>
    <mergeCell ref="A26:A30"/>
    <mergeCell ref="A36:A40"/>
    <mergeCell ref="A46:A50"/>
    <mergeCell ref="A31:A35"/>
    <mergeCell ref="C4:F4"/>
    <mergeCell ref="G4:J4"/>
    <mergeCell ref="A6:A10"/>
    <mergeCell ref="A11:A15"/>
    <mergeCell ref="A16:A20"/>
    <mergeCell ref="A111:A115"/>
    <mergeCell ref="A116:A120"/>
    <mergeCell ref="A2:K2"/>
    <mergeCell ref="A81:A85"/>
    <mergeCell ref="A91:A95"/>
    <mergeCell ref="A96:A100"/>
    <mergeCell ref="A101:A105"/>
    <mergeCell ref="A106:A110"/>
    <mergeCell ref="A51:A55"/>
    <mergeCell ref="A56:A60"/>
    <mergeCell ref="A66:A70"/>
    <mergeCell ref="A71:A75"/>
    <mergeCell ref="A76:A80"/>
    <mergeCell ref="A61:A65"/>
    <mergeCell ref="A41:A44"/>
    <mergeCell ref="A87:A90"/>
  </mergeCells>
  <pageMargins left="0.51181102362204722" right="0.51181102362204722" top="0.74803149606299213" bottom="0.74803149606299213" header="0.31496062992125984" footer="0.31496062992125984"/>
  <pageSetup paperSize="9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Зверева</dc:creator>
  <cp:lastModifiedBy>Зверева</cp:lastModifiedBy>
  <cp:lastPrinted>2017-05-23T07:42:15Z</cp:lastPrinted>
  <dcterms:created xsi:type="dcterms:W3CDTF">2013-04-01T15:21:24Z</dcterms:created>
  <dcterms:modified xsi:type="dcterms:W3CDTF">2017-05-24T08:21:39Z</dcterms:modified>
</cp:coreProperties>
</file>