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40" windowWidth="20730" windowHeight="11640"/>
  </bookViews>
  <sheets>
    <sheet name="Отчет по МП за 6мес." sheetId="1" r:id="rId1"/>
  </sheets>
  <definedNames>
    <definedName name="_xlnm.Print_Titles" localSheetId="0">'Отчет по МП за 6мес.'!$11:$12</definedName>
    <definedName name="_xlnm.Print_Area" localSheetId="0">'Отчет по МП за 6мес.'!$A$1:$H$840</definedName>
  </definedNames>
  <calcPr calcId="144525"/>
</workbook>
</file>

<file path=xl/calcChain.xml><?xml version="1.0" encoding="utf-8"?>
<calcChain xmlns="http://schemas.openxmlformats.org/spreadsheetml/2006/main">
  <c r="E844" i="1" l="1"/>
  <c r="E843" i="1"/>
  <c r="F808" i="1"/>
  <c r="F807" i="1"/>
  <c r="F730" i="1"/>
  <c r="F729" i="1"/>
  <c r="F728" i="1"/>
  <c r="F734" i="1"/>
  <c r="F655" i="1"/>
  <c r="F654" i="1"/>
  <c r="F653" i="1"/>
  <c r="F652" i="1"/>
  <c r="F651" i="1"/>
  <c r="F670" i="1"/>
  <c r="F671" i="1"/>
  <c r="F657" i="1"/>
  <c r="F530" i="1"/>
  <c r="F404" i="1"/>
  <c r="F402" i="1"/>
  <c r="F401" i="1"/>
  <c r="F349" i="1"/>
  <c r="F294" i="1"/>
  <c r="F249" i="1"/>
  <c r="F248" i="1"/>
  <c r="F247" i="1"/>
  <c r="F246" i="1"/>
  <c r="F231" i="1"/>
  <c r="F189" i="1"/>
  <c r="F184" i="1"/>
  <c r="F181" i="1"/>
  <c r="F180" i="1"/>
  <c r="F179" i="1"/>
  <c r="F178" i="1"/>
  <c r="E181" i="1"/>
  <c r="E180" i="1"/>
  <c r="E179" i="1"/>
  <c r="E178" i="1"/>
  <c r="F142" i="1"/>
  <c r="F137" i="1"/>
  <c r="F132" i="1"/>
  <c r="F127" i="1"/>
  <c r="F122" i="1"/>
  <c r="F112" i="1"/>
  <c r="F121" i="1"/>
  <c r="F120" i="1"/>
  <c r="F119" i="1"/>
  <c r="F118" i="1"/>
  <c r="E121" i="1"/>
  <c r="E120" i="1"/>
  <c r="E119" i="1"/>
  <c r="E118" i="1"/>
  <c r="F111" i="1"/>
  <c r="F110" i="1"/>
  <c r="F104" i="1" s="1"/>
  <c r="F109" i="1"/>
  <c r="F108" i="1"/>
  <c r="E111" i="1"/>
  <c r="E110" i="1"/>
  <c r="E109" i="1"/>
  <c r="E108" i="1"/>
  <c r="F156" i="1"/>
  <c r="F155" i="1"/>
  <c r="F154" i="1"/>
  <c r="F153" i="1"/>
  <c r="E156" i="1"/>
  <c r="E155" i="1"/>
  <c r="E154" i="1"/>
  <c r="E153" i="1"/>
  <c r="G168" i="1"/>
  <c r="F167" i="1"/>
  <c r="E167" i="1"/>
  <c r="G133" i="1"/>
  <c r="E132" i="1"/>
  <c r="E103" i="1" l="1"/>
  <c r="E105" i="1"/>
  <c r="F105" i="1"/>
  <c r="F152" i="1"/>
  <c r="E102" i="1"/>
  <c r="E104" i="1"/>
  <c r="F245" i="1"/>
  <c r="F806" i="1"/>
  <c r="F103" i="1"/>
  <c r="F107" i="1"/>
  <c r="F117" i="1"/>
  <c r="F177" i="1"/>
  <c r="G118" i="1"/>
  <c r="F102" i="1"/>
  <c r="G167" i="1"/>
  <c r="G132" i="1"/>
  <c r="F34" i="1"/>
  <c r="E34" i="1"/>
  <c r="F35" i="1"/>
  <c r="E35" i="1"/>
  <c r="F101" i="1" l="1"/>
  <c r="G19" i="1"/>
  <c r="G706" i="1" l="1"/>
  <c r="G705" i="1"/>
  <c r="F704" i="1"/>
  <c r="G704" i="1" s="1"/>
  <c r="E704" i="1"/>
  <c r="G696" i="1"/>
  <c r="G695" i="1"/>
  <c r="F694" i="1"/>
  <c r="E694" i="1"/>
  <c r="E688" i="1"/>
  <c r="G694" i="1" l="1"/>
  <c r="G252" i="1"/>
  <c r="F251" i="1"/>
  <c r="G242" i="1"/>
  <c r="G241" i="1"/>
  <c r="G239" i="1"/>
  <c r="G237" i="1"/>
  <c r="G236" i="1"/>
  <c r="F233" i="1"/>
  <c r="F232" i="1"/>
  <c r="F230" i="1"/>
  <c r="E233" i="1"/>
  <c r="E231" i="1"/>
  <c r="E230" i="1"/>
  <c r="F240" i="1"/>
  <c r="F235" i="1"/>
  <c r="G225" i="1"/>
  <c r="G219" i="1"/>
  <c r="G214" i="1"/>
  <c r="G213" i="1"/>
  <c r="G209" i="1"/>
  <c r="G208" i="1"/>
  <c r="E201" i="1"/>
  <c r="E202" i="1"/>
  <c r="F202" i="1"/>
  <c r="F201" i="1"/>
  <c r="F224" i="1"/>
  <c r="F207" i="1"/>
  <c r="F212" i="1"/>
  <c r="F218" i="1"/>
  <c r="E212" i="1"/>
  <c r="G196" i="1"/>
  <c r="G190" i="1"/>
  <c r="G185" i="1"/>
  <c r="F195" i="1"/>
  <c r="G175" i="1"/>
  <c r="G173" i="1"/>
  <c r="G164" i="1"/>
  <c r="G163" i="1"/>
  <c r="G158" i="1"/>
  <c r="G148" i="1"/>
  <c r="G143" i="1"/>
  <c r="G138" i="1"/>
  <c r="G128" i="1"/>
  <c r="G123" i="1"/>
  <c r="G113" i="1"/>
  <c r="G155" i="1"/>
  <c r="G154" i="1"/>
  <c r="F157" i="1"/>
  <c r="F162" i="1"/>
  <c r="F172" i="1"/>
  <c r="G147" i="1"/>
  <c r="E142" i="1"/>
  <c r="E68" i="1"/>
  <c r="E67" i="1"/>
  <c r="E58" i="1"/>
  <c r="E57" i="1"/>
  <c r="E45" i="1"/>
  <c r="E42" i="1"/>
  <c r="E43" i="1"/>
  <c r="G97" i="1"/>
  <c r="G92" i="1"/>
  <c r="G87" i="1"/>
  <c r="F82" i="1"/>
  <c r="F81" i="1" s="1"/>
  <c r="F96" i="1"/>
  <c r="F91" i="1"/>
  <c r="F86" i="1"/>
  <c r="G78" i="1"/>
  <c r="G73" i="1"/>
  <c r="F68" i="1"/>
  <c r="F67" i="1"/>
  <c r="F76" i="1"/>
  <c r="F71" i="1"/>
  <c r="G63" i="1"/>
  <c r="G62" i="1"/>
  <c r="F58" i="1"/>
  <c r="G58" i="1" s="1"/>
  <c r="F57" i="1"/>
  <c r="F61" i="1"/>
  <c r="G53" i="1"/>
  <c r="G52" i="1"/>
  <c r="G50" i="1"/>
  <c r="G48" i="1"/>
  <c r="G47" i="1"/>
  <c r="F45" i="1"/>
  <c r="F43" i="1"/>
  <c r="F42" i="1"/>
  <c r="F51" i="1"/>
  <c r="F46" i="1"/>
  <c r="F33" i="1"/>
  <c r="F32" i="1"/>
  <c r="E33" i="1"/>
  <c r="E32" i="1"/>
  <c r="E36" i="1"/>
  <c r="G40" i="1"/>
  <c r="G38" i="1"/>
  <c r="G37" i="1"/>
  <c r="F36" i="1"/>
  <c r="G325" i="1"/>
  <c r="G320" i="1"/>
  <c r="G315" i="1"/>
  <c r="G310" i="1"/>
  <c r="G305" i="1"/>
  <c r="G300" i="1"/>
  <c r="G288" i="1"/>
  <c r="G283" i="1"/>
  <c r="G279" i="1"/>
  <c r="G274" i="1"/>
  <c r="G269" i="1"/>
  <c r="F293" i="1"/>
  <c r="F298" i="1"/>
  <c r="F323" i="1"/>
  <c r="F303" i="1"/>
  <c r="F308" i="1"/>
  <c r="F313" i="1"/>
  <c r="F318" i="1"/>
  <c r="F263" i="1"/>
  <c r="F262" i="1"/>
  <c r="F257" i="1" s="1"/>
  <c r="F287" i="1"/>
  <c r="F277" i="1"/>
  <c r="F272" i="1"/>
  <c r="F267" i="1"/>
  <c r="F282" i="1"/>
  <c r="F292" i="1" l="1"/>
  <c r="F66" i="1"/>
  <c r="G231" i="1"/>
  <c r="G233" i="1"/>
  <c r="G142" i="1"/>
  <c r="F229" i="1"/>
  <c r="G230" i="1"/>
  <c r="G201" i="1"/>
  <c r="G33" i="1"/>
  <c r="F41" i="1"/>
  <c r="F23" i="1"/>
  <c r="G153" i="1"/>
  <c r="G212" i="1"/>
  <c r="G202" i="1"/>
  <c r="G103" i="1"/>
  <c r="G108" i="1"/>
  <c r="F200" i="1"/>
  <c r="G42" i="1"/>
  <c r="F26" i="1"/>
  <c r="G82" i="1"/>
  <c r="F27" i="1"/>
  <c r="F29" i="1"/>
  <c r="G43" i="1"/>
  <c r="F56" i="1"/>
  <c r="F261" i="1"/>
  <c r="F31" i="1"/>
  <c r="G45" i="1"/>
  <c r="F258" i="1"/>
  <c r="G35" i="1"/>
  <c r="E31" i="1"/>
  <c r="G31" i="1" s="1"/>
  <c r="G68" i="1"/>
  <c r="G36" i="1"/>
  <c r="G32" i="1"/>
  <c r="G57" i="1"/>
  <c r="G104" i="1" l="1"/>
  <c r="F22" i="1"/>
  <c r="F21" i="1"/>
  <c r="F25" i="1"/>
  <c r="F24" i="1"/>
  <c r="G102" i="1"/>
  <c r="F256" i="1"/>
  <c r="F20" i="1" l="1"/>
  <c r="G860" i="1"/>
  <c r="G859" i="1"/>
  <c r="G858" i="1"/>
  <c r="G853" i="1"/>
  <c r="G848" i="1"/>
  <c r="G832" i="1"/>
  <c r="G826" i="1"/>
  <c r="G820" i="1"/>
  <c r="G814" i="1"/>
  <c r="G797" i="1"/>
  <c r="G792" i="1"/>
  <c r="G787" i="1"/>
  <c r="G777" i="1"/>
  <c r="G772" i="1"/>
  <c r="G767" i="1"/>
  <c r="G756" i="1"/>
  <c r="G751" i="1"/>
  <c r="G736" i="1"/>
  <c r="G735" i="1"/>
  <c r="G720" i="1"/>
  <c r="G719" i="1"/>
  <c r="G714" i="1"/>
  <c r="G684" i="1"/>
  <c r="G680" i="1"/>
  <c r="G679" i="1"/>
  <c r="G663" i="1"/>
  <c r="G659" i="1"/>
  <c r="G658" i="1"/>
  <c r="F598" i="1"/>
  <c r="F597" i="1"/>
  <c r="F596" i="1"/>
  <c r="F595" i="1"/>
  <c r="F599" i="1"/>
  <c r="G601" i="1"/>
  <c r="G600" i="1"/>
  <c r="G606" i="1"/>
  <c r="G605" i="1"/>
  <c r="F604" i="1"/>
  <c r="E625" i="1"/>
  <c r="G611" i="1"/>
  <c r="G610" i="1"/>
  <c r="G627" i="1"/>
  <c r="G621" i="1"/>
  <c r="F618" i="1"/>
  <c r="F617" i="1"/>
  <c r="F616" i="1"/>
  <c r="F615" i="1"/>
  <c r="F620" i="1"/>
  <c r="F625" i="1"/>
  <c r="F609" i="1"/>
  <c r="F574" i="1"/>
  <c r="F573" i="1"/>
  <c r="F572" i="1"/>
  <c r="F571" i="1"/>
  <c r="E574" i="1"/>
  <c r="E573" i="1"/>
  <c r="E572" i="1"/>
  <c r="E571" i="1"/>
  <c r="G567" i="1"/>
  <c r="G566" i="1"/>
  <c r="G584" i="1"/>
  <c r="G578" i="1"/>
  <c r="F583" i="1"/>
  <c r="F577" i="1"/>
  <c r="F561" i="1"/>
  <c r="F555" i="1" s="1"/>
  <c r="F562" i="1"/>
  <c r="F556" i="1" s="1"/>
  <c r="F563" i="1"/>
  <c r="F557" i="1" s="1"/>
  <c r="F564" i="1"/>
  <c r="F558" i="1" s="1"/>
  <c r="E561" i="1"/>
  <c r="E564" i="1"/>
  <c r="E563" i="1"/>
  <c r="E562" i="1"/>
  <c r="F565" i="1"/>
  <c r="G536" i="1"/>
  <c r="G534" i="1"/>
  <c r="F531" i="1"/>
  <c r="F529" i="1"/>
  <c r="F528" i="1"/>
  <c r="F533" i="1"/>
  <c r="E531" i="1"/>
  <c r="E530" i="1"/>
  <c r="E529" i="1"/>
  <c r="E528" i="1"/>
  <c r="F570" i="1" l="1"/>
  <c r="G625" i="1"/>
  <c r="G571" i="1"/>
  <c r="F594" i="1"/>
  <c r="F614" i="1"/>
  <c r="G561" i="1"/>
  <c r="F589" i="1"/>
  <c r="G562" i="1"/>
  <c r="F590" i="1"/>
  <c r="F554" i="1"/>
  <c r="F527" i="1"/>
  <c r="G528" i="1"/>
  <c r="F560" i="1"/>
  <c r="G530" i="1"/>
  <c r="F674" i="1"/>
  <c r="F678" i="1"/>
  <c r="E677" i="1"/>
  <c r="E676" i="1"/>
  <c r="E675" i="1"/>
  <c r="E669" i="1" s="1"/>
  <c r="E674" i="1"/>
  <c r="E668" i="1" s="1"/>
  <c r="E655" i="1"/>
  <c r="E654" i="1"/>
  <c r="E653" i="1"/>
  <c r="E652" i="1"/>
  <c r="G652" i="1" s="1"/>
  <c r="F662" i="1"/>
  <c r="E711" i="1"/>
  <c r="E710" i="1"/>
  <c r="E709" i="1"/>
  <c r="G709" i="1" s="1"/>
  <c r="E708" i="1"/>
  <c r="G708" i="1" s="1"/>
  <c r="F713" i="1"/>
  <c r="E764" i="1"/>
  <c r="E727" i="1" s="1"/>
  <c r="E763" i="1"/>
  <c r="E726" i="1" s="1"/>
  <c r="E762" i="1"/>
  <c r="F785" i="1"/>
  <c r="F764" i="1" s="1"/>
  <c r="F727" i="1" s="1"/>
  <c r="F784" i="1"/>
  <c r="F763" i="1" s="1"/>
  <c r="F726" i="1" s="1"/>
  <c r="F783" i="1"/>
  <c r="F762" i="1" s="1"/>
  <c r="F725" i="1" s="1"/>
  <c r="F782" i="1"/>
  <c r="F786" i="1"/>
  <c r="F791" i="1"/>
  <c r="F796" i="1"/>
  <c r="F776" i="1"/>
  <c r="F739" i="1"/>
  <c r="E730" i="1"/>
  <c r="G730" i="1" s="1"/>
  <c r="E729" i="1"/>
  <c r="G729" i="1" s="1"/>
  <c r="E846" i="1"/>
  <c r="E840" i="1" s="1"/>
  <c r="E805" i="1" s="1"/>
  <c r="E845" i="1"/>
  <c r="E839" i="1" s="1"/>
  <c r="E804" i="1" s="1"/>
  <c r="E838" i="1"/>
  <c r="F851" i="1"/>
  <c r="F846" i="1" s="1"/>
  <c r="F840" i="1" s="1"/>
  <c r="F805" i="1" s="1"/>
  <c r="F845" i="1"/>
  <c r="F844" i="1"/>
  <c r="F843" i="1"/>
  <c r="F857" i="1"/>
  <c r="F852" i="1"/>
  <c r="E808" i="1"/>
  <c r="E807" i="1"/>
  <c r="F813" i="1"/>
  <c r="F819" i="1"/>
  <c r="F831" i="1"/>
  <c r="F825" i="1"/>
  <c r="F505" i="1"/>
  <c r="E432" i="1"/>
  <c r="F432" i="1"/>
  <c r="G433" i="1"/>
  <c r="E437" i="1"/>
  <c r="F437" i="1"/>
  <c r="G438" i="1"/>
  <c r="G439" i="1"/>
  <c r="E395" i="1"/>
  <c r="F365" i="1"/>
  <c r="F340" i="1"/>
  <c r="E340" i="1"/>
  <c r="G345" i="1"/>
  <c r="F344" i="1"/>
  <c r="E803" i="1" l="1"/>
  <c r="F847" i="1"/>
  <c r="F837" i="1"/>
  <c r="F802" i="1" s="1"/>
  <c r="F838" i="1"/>
  <c r="G844" i="1"/>
  <c r="F668" i="1"/>
  <c r="G674" i="1"/>
  <c r="F550" i="1"/>
  <c r="F839" i="1"/>
  <c r="G845" i="1"/>
  <c r="F588" i="1"/>
  <c r="F551" i="1"/>
  <c r="G807" i="1"/>
  <c r="F669" i="1"/>
  <c r="G669" i="1" s="1"/>
  <c r="G675" i="1"/>
  <c r="F673" i="1"/>
  <c r="F781" i="1"/>
  <c r="E725" i="1"/>
  <c r="G725" i="1" s="1"/>
  <c r="F761" i="1"/>
  <c r="G432" i="1"/>
  <c r="G437" i="1"/>
  <c r="F842" i="1"/>
  <c r="F504" i="1"/>
  <c r="F503" i="1"/>
  <c r="F502" i="1"/>
  <c r="G523" i="1"/>
  <c r="F522" i="1"/>
  <c r="G518" i="1"/>
  <c r="F517" i="1"/>
  <c r="G516" i="1"/>
  <c r="G513" i="1"/>
  <c r="F512" i="1"/>
  <c r="F507" i="1"/>
  <c r="F334" i="1"/>
  <c r="F329" i="1" s="1"/>
  <c r="F364" i="1"/>
  <c r="F339" i="1"/>
  <c r="G370" i="1"/>
  <c r="F369" i="1"/>
  <c r="G465" i="1"/>
  <c r="G396" i="1"/>
  <c r="G394" i="1"/>
  <c r="G391" i="1"/>
  <c r="G386" i="1"/>
  <c r="F460" i="1"/>
  <c r="F459" i="1"/>
  <c r="F464" i="1"/>
  <c r="F424" i="1"/>
  <c r="F428" i="1"/>
  <c r="F422" i="1" s="1"/>
  <c r="F406" i="1"/>
  <c r="F383" i="1"/>
  <c r="F382" i="1"/>
  <c r="F377" i="1" s="1"/>
  <c r="F381" i="1"/>
  <c r="F380" i="1"/>
  <c r="F395" i="1"/>
  <c r="F390" i="1"/>
  <c r="F385" i="1"/>
  <c r="F328" i="1" l="1"/>
  <c r="F632" i="1"/>
  <c r="F836" i="1"/>
  <c r="F549" i="1"/>
  <c r="F631" i="1"/>
  <c r="G668" i="1"/>
  <c r="F667" i="1"/>
  <c r="F804" i="1"/>
  <c r="G804" i="1" s="1"/>
  <c r="G839" i="1"/>
  <c r="F803" i="1"/>
  <c r="G803" i="1" s="1"/>
  <c r="G838" i="1"/>
  <c r="F724" i="1"/>
  <c r="F760" i="1"/>
  <c r="F375" i="1"/>
  <c r="F333" i="1"/>
  <c r="F501" i="1"/>
  <c r="F379" i="1"/>
  <c r="F421" i="1"/>
  <c r="F416" i="1"/>
  <c r="F411" i="1"/>
  <c r="F427" i="1"/>
  <c r="F458" i="1"/>
  <c r="F378" i="1"/>
  <c r="F18" i="1" s="1"/>
  <c r="E782" i="1"/>
  <c r="E796" i="1"/>
  <c r="G796" i="1" s="1"/>
  <c r="E791" i="1"/>
  <c r="G791" i="1" s="1"/>
  <c r="E786" i="1"/>
  <c r="G786" i="1" s="1"/>
  <c r="E771" i="1"/>
  <c r="G771" i="1" s="1"/>
  <c r="E766" i="1"/>
  <c r="G766" i="1" s="1"/>
  <c r="E740" i="1"/>
  <c r="E755" i="1"/>
  <c r="G755" i="1" s="1"/>
  <c r="E745" i="1"/>
  <c r="E750" i="1"/>
  <c r="G750" i="1" s="1"/>
  <c r="E728" i="1"/>
  <c r="G728" i="1" s="1"/>
  <c r="E734" i="1"/>
  <c r="G734" i="1" s="1"/>
  <c r="G782" i="1" l="1"/>
  <c r="E761" i="1"/>
  <c r="F15" i="1"/>
  <c r="F17" i="1"/>
  <c r="F630" i="1"/>
  <c r="F723" i="1"/>
  <c r="F801" i="1"/>
  <c r="E739" i="1"/>
  <c r="G739" i="1" s="1"/>
  <c r="E781" i="1"/>
  <c r="G781" i="1" s="1"/>
  <c r="F400" i="1"/>
  <c r="F376" i="1"/>
  <c r="E776" i="1"/>
  <c r="G776" i="1" s="1"/>
  <c r="E713" i="1"/>
  <c r="G713" i="1" s="1"/>
  <c r="E671" i="1"/>
  <c r="E670" i="1"/>
  <c r="E683" i="1"/>
  <c r="G683" i="1" s="1"/>
  <c r="E678" i="1"/>
  <c r="G678" i="1" s="1"/>
  <c r="E662" i="1"/>
  <c r="G662" i="1" s="1"/>
  <c r="E657" i="1"/>
  <c r="G657" i="1" s="1"/>
  <c r="E639" i="1"/>
  <c r="E638" i="1"/>
  <c r="E637" i="1"/>
  <c r="E632" i="1" s="1"/>
  <c r="G632" i="1" s="1"/>
  <c r="E636" i="1"/>
  <c r="E631" i="1" s="1"/>
  <c r="G631" i="1" s="1"/>
  <c r="E646" i="1"/>
  <c r="E641" i="1"/>
  <c r="E618" i="1"/>
  <c r="E617" i="1"/>
  <c r="E616" i="1"/>
  <c r="G616" i="1" s="1"/>
  <c r="E615" i="1"/>
  <c r="G615" i="1" s="1"/>
  <c r="E620" i="1"/>
  <c r="G620" i="1" s="1"/>
  <c r="E609" i="1"/>
  <c r="G609" i="1" s="1"/>
  <c r="E598" i="1"/>
  <c r="E592" i="1" s="1"/>
  <c r="E597" i="1"/>
  <c r="E591" i="1" s="1"/>
  <c r="E596" i="1"/>
  <c r="E595" i="1"/>
  <c r="E604" i="1"/>
  <c r="G604" i="1" s="1"/>
  <c r="E599" i="1"/>
  <c r="G599" i="1" s="1"/>
  <c r="E583" i="1"/>
  <c r="G583" i="1" s="1"/>
  <c r="E577" i="1"/>
  <c r="G577" i="1" s="1"/>
  <c r="E558" i="1"/>
  <c r="E557" i="1"/>
  <c r="E556" i="1"/>
  <c r="G556" i="1" s="1"/>
  <c r="E555" i="1"/>
  <c r="E565" i="1"/>
  <c r="G565" i="1" s="1"/>
  <c r="E542" i="1"/>
  <c r="E541" i="1"/>
  <c r="E540" i="1"/>
  <c r="E539" i="1"/>
  <c r="E544" i="1"/>
  <c r="E533" i="1"/>
  <c r="G533" i="1" s="1"/>
  <c r="E505" i="1"/>
  <c r="G505" i="1" s="1"/>
  <c r="E504" i="1"/>
  <c r="E503" i="1"/>
  <c r="E502" i="1"/>
  <c r="G502" i="1" s="1"/>
  <c r="E522" i="1"/>
  <c r="G522" i="1" s="1"/>
  <c r="E517" i="1"/>
  <c r="G517" i="1" s="1"/>
  <c r="E512" i="1"/>
  <c r="G512" i="1" s="1"/>
  <c r="E507" i="1"/>
  <c r="E496" i="1"/>
  <c r="E491" i="1"/>
  <c r="G555" i="1" l="1"/>
  <c r="E554" i="1"/>
  <c r="F374" i="1"/>
  <c r="F16" i="1"/>
  <c r="F14" i="1" s="1"/>
  <c r="E689" i="1"/>
  <c r="E724" i="1"/>
  <c r="G761" i="1"/>
  <c r="E589" i="1"/>
  <c r="G589" i="1" s="1"/>
  <c r="G595" i="1"/>
  <c r="E590" i="1"/>
  <c r="G590" i="1" s="1"/>
  <c r="G596" i="1"/>
  <c r="E760" i="1"/>
  <c r="G760" i="1" s="1"/>
  <c r="E718" i="1"/>
  <c r="G718" i="1" s="1"/>
  <c r="E553" i="1"/>
  <c r="E707" i="1"/>
  <c r="G707" i="1" s="1"/>
  <c r="E501" i="1"/>
  <c r="G501" i="1" s="1"/>
  <c r="E651" i="1"/>
  <c r="G651" i="1" s="1"/>
  <c r="E552" i="1"/>
  <c r="E633" i="1"/>
  <c r="E667" i="1"/>
  <c r="G667" i="1" s="1"/>
  <c r="E634" i="1"/>
  <c r="E635" i="1"/>
  <c r="E673" i="1"/>
  <c r="G673" i="1" s="1"/>
  <c r="E614" i="1"/>
  <c r="G614" i="1" s="1"/>
  <c r="E538" i="1"/>
  <c r="G554" i="1"/>
  <c r="E560" i="1"/>
  <c r="G560" i="1" s="1"/>
  <c r="E570" i="1"/>
  <c r="G570" i="1" s="1"/>
  <c r="E594" i="1"/>
  <c r="G594" i="1" s="1"/>
  <c r="E527" i="1"/>
  <c r="G527" i="1" s="1"/>
  <c r="E486" i="1"/>
  <c r="E485" i="1" s="1"/>
  <c r="E476" i="1"/>
  <c r="E480" i="1"/>
  <c r="E551" i="1" l="1"/>
  <c r="G551" i="1" s="1"/>
  <c r="E588" i="1"/>
  <c r="G588" i="1" s="1"/>
  <c r="E723" i="1"/>
  <c r="G723" i="1" s="1"/>
  <c r="G724" i="1"/>
  <c r="E630" i="1"/>
  <c r="G630" i="1" s="1"/>
  <c r="E550" i="1"/>
  <c r="E475" i="1"/>
  <c r="E470" i="1"/>
  <c r="E469" i="1" s="1"/>
  <c r="E462" i="1"/>
  <c r="E461" i="1"/>
  <c r="E460" i="1"/>
  <c r="E459" i="1"/>
  <c r="G459" i="1" s="1"/>
  <c r="E464" i="1"/>
  <c r="G464" i="1" s="1"/>
  <c r="E451" i="1"/>
  <c r="E450" i="1"/>
  <c r="E449" i="1"/>
  <c r="E448" i="1"/>
  <c r="E453" i="1"/>
  <c r="E431" i="1"/>
  <c r="E430" i="1"/>
  <c r="G430" i="1" s="1"/>
  <c r="E429" i="1"/>
  <c r="E428" i="1"/>
  <c r="G428" i="1" s="1"/>
  <c r="G418" i="1"/>
  <c r="G413" i="1"/>
  <c r="G412" i="1"/>
  <c r="G408" i="1"/>
  <c r="G407" i="1"/>
  <c r="E383" i="1"/>
  <c r="G383" i="1" s="1"/>
  <c r="E382" i="1"/>
  <c r="E381" i="1"/>
  <c r="E380" i="1"/>
  <c r="G380" i="1" s="1"/>
  <c r="G395" i="1"/>
  <c r="E390" i="1"/>
  <c r="G390" i="1" s="1"/>
  <c r="E385" i="1"/>
  <c r="G385" i="1" s="1"/>
  <c r="E349" i="1"/>
  <c r="E354" i="1"/>
  <c r="E344" i="1"/>
  <c r="G344" i="1" s="1"/>
  <c r="E368" i="1"/>
  <c r="E367" i="1"/>
  <c r="E366" i="1"/>
  <c r="E365" i="1"/>
  <c r="G365" i="1" s="1"/>
  <c r="E369" i="1"/>
  <c r="G369" i="1" s="1"/>
  <c r="E335" i="1"/>
  <c r="E549" i="1" l="1"/>
  <c r="G549" i="1" s="1"/>
  <c r="G550" i="1"/>
  <c r="E334" i="1"/>
  <c r="G334" i="1" s="1"/>
  <c r="G340" i="1"/>
  <c r="G417" i="1"/>
  <c r="E416" i="1"/>
  <c r="G416" i="1" s="1"/>
  <c r="E422" i="1"/>
  <c r="G422" i="1" s="1"/>
  <c r="E402" i="1"/>
  <c r="G402" i="1" s="1"/>
  <c r="E423" i="1"/>
  <c r="E425" i="1"/>
  <c r="E411" i="1"/>
  <c r="G411" i="1" s="1"/>
  <c r="E424" i="1"/>
  <c r="G424" i="1" s="1"/>
  <c r="E404" i="1"/>
  <c r="E447" i="1"/>
  <c r="E458" i="1"/>
  <c r="G458" i="1" s="1"/>
  <c r="E401" i="1"/>
  <c r="E427" i="1"/>
  <c r="G427" i="1" s="1"/>
  <c r="E379" i="1"/>
  <c r="G379" i="1" s="1"/>
  <c r="E406" i="1"/>
  <c r="G406" i="1" s="1"/>
  <c r="E364" i="1"/>
  <c r="G364" i="1" s="1"/>
  <c r="E330" i="1"/>
  <c r="E359" i="1"/>
  <c r="E339" i="1"/>
  <c r="G339" i="1" s="1"/>
  <c r="G843" i="1"/>
  <c r="E857" i="1"/>
  <c r="G857" i="1" s="1"/>
  <c r="E852" i="1"/>
  <c r="G852" i="1" s="1"/>
  <c r="E847" i="1"/>
  <c r="G847" i="1" s="1"/>
  <c r="E831" i="1"/>
  <c r="G831" i="1" s="1"/>
  <c r="E825" i="1"/>
  <c r="G825" i="1" s="1"/>
  <c r="E819" i="1"/>
  <c r="G819" i="1" s="1"/>
  <c r="E813" i="1"/>
  <c r="G813" i="1" s="1"/>
  <c r="E296" i="1"/>
  <c r="E295" i="1"/>
  <c r="E293" i="1"/>
  <c r="E294" i="1"/>
  <c r="G294" i="1" s="1"/>
  <c r="E842" i="1" l="1"/>
  <c r="G842" i="1" s="1"/>
  <c r="E837" i="1"/>
  <c r="E802" i="1" s="1"/>
  <c r="E378" i="1"/>
  <c r="G378" i="1" s="1"/>
  <c r="E375" i="1"/>
  <c r="G375" i="1" s="1"/>
  <c r="G401" i="1"/>
  <c r="E333" i="1"/>
  <c r="G333" i="1" s="1"/>
  <c r="E329" i="1"/>
  <c r="G329" i="1" s="1"/>
  <c r="E377" i="1"/>
  <c r="E421" i="1"/>
  <c r="G421" i="1" s="1"/>
  <c r="E376" i="1"/>
  <c r="G376" i="1" s="1"/>
  <c r="E400" i="1"/>
  <c r="G400" i="1" s="1"/>
  <c r="E806" i="1"/>
  <c r="G806" i="1" s="1"/>
  <c r="E323" i="1"/>
  <c r="G323" i="1" s="1"/>
  <c r="E318" i="1"/>
  <c r="G318" i="1" s="1"/>
  <c r="E313" i="1"/>
  <c r="G313" i="1" s="1"/>
  <c r="E308" i="1"/>
  <c r="G308" i="1" s="1"/>
  <c r="E303" i="1"/>
  <c r="G303" i="1" s="1"/>
  <c r="E298" i="1"/>
  <c r="G298" i="1" s="1"/>
  <c r="E265" i="1"/>
  <c r="E260" i="1" s="1"/>
  <c r="E264" i="1"/>
  <c r="E259" i="1" s="1"/>
  <c r="E263" i="1"/>
  <c r="E262" i="1"/>
  <c r="E287" i="1"/>
  <c r="G287" i="1" s="1"/>
  <c r="E282" i="1"/>
  <c r="G282" i="1" s="1"/>
  <c r="E277" i="1"/>
  <c r="G277" i="1" s="1"/>
  <c r="E272" i="1"/>
  <c r="G272" i="1" s="1"/>
  <c r="E267" i="1"/>
  <c r="G267" i="1" s="1"/>
  <c r="E249" i="1"/>
  <c r="E248" i="1"/>
  <c r="E247" i="1"/>
  <c r="E246" i="1"/>
  <c r="G246" i="1" s="1"/>
  <c r="E251" i="1"/>
  <c r="G251" i="1" s="1"/>
  <c r="E232" i="1"/>
  <c r="E240" i="1"/>
  <c r="G240" i="1" s="1"/>
  <c r="E235" i="1"/>
  <c r="G235" i="1" s="1"/>
  <c r="E204" i="1"/>
  <c r="E203" i="1"/>
  <c r="E224" i="1"/>
  <c r="G224" i="1" s="1"/>
  <c r="E218" i="1"/>
  <c r="G218" i="1" s="1"/>
  <c r="E207" i="1"/>
  <c r="G207" i="1" s="1"/>
  <c r="G178" i="1"/>
  <c r="E195" i="1"/>
  <c r="G195" i="1" s="1"/>
  <c r="E189" i="1"/>
  <c r="G189" i="1" s="1"/>
  <c r="E184" i="1"/>
  <c r="G184" i="1" s="1"/>
  <c r="E172" i="1"/>
  <c r="G172" i="1" s="1"/>
  <c r="E162" i="1"/>
  <c r="G162" i="1" s="1"/>
  <c r="E157" i="1"/>
  <c r="G157" i="1" s="1"/>
  <c r="E152" i="1"/>
  <c r="G152" i="1" s="1"/>
  <c r="E137" i="1"/>
  <c r="G137" i="1" s="1"/>
  <c r="E127" i="1"/>
  <c r="G127" i="1" s="1"/>
  <c r="E122" i="1"/>
  <c r="G122" i="1" s="1"/>
  <c r="E117" i="1"/>
  <c r="G117" i="1" s="1"/>
  <c r="E112" i="1"/>
  <c r="G112" i="1" s="1"/>
  <c r="E107" i="1"/>
  <c r="G107" i="1" s="1"/>
  <c r="E29" i="1"/>
  <c r="E28" i="1"/>
  <c r="E27" i="1"/>
  <c r="E26" i="1"/>
  <c r="E96" i="1"/>
  <c r="G96" i="1" s="1"/>
  <c r="E91" i="1"/>
  <c r="G91" i="1" s="1"/>
  <c r="E86" i="1"/>
  <c r="G86" i="1" s="1"/>
  <c r="E81" i="1"/>
  <c r="G81" i="1" s="1"/>
  <c r="E76" i="1"/>
  <c r="G76" i="1" s="1"/>
  <c r="E71" i="1"/>
  <c r="G71" i="1" s="1"/>
  <c r="E66" i="1"/>
  <c r="G66" i="1" s="1"/>
  <c r="E61" i="1"/>
  <c r="G61" i="1" s="1"/>
  <c r="E56" i="1"/>
  <c r="G56" i="1" s="1"/>
  <c r="E51" i="1"/>
  <c r="G51" i="1" s="1"/>
  <c r="E46" i="1"/>
  <c r="G46" i="1" s="1"/>
  <c r="E41" i="1"/>
  <c r="G41" i="1" s="1"/>
  <c r="E23" i="1" l="1"/>
  <c r="E17" i="1" s="1"/>
  <c r="G17" i="1" s="1"/>
  <c r="G29" i="1"/>
  <c r="E24" i="1"/>
  <c r="G26" i="1"/>
  <c r="E21" i="1"/>
  <c r="G27" i="1"/>
  <c r="E22" i="1"/>
  <c r="E257" i="1"/>
  <c r="G257" i="1" s="1"/>
  <c r="G262" i="1"/>
  <c r="G802" i="1"/>
  <c r="G837" i="1"/>
  <c r="E258" i="1"/>
  <c r="G258" i="1" s="1"/>
  <c r="G263" i="1"/>
  <c r="E328" i="1"/>
  <c r="G328" i="1" s="1"/>
  <c r="E374" i="1"/>
  <c r="G374" i="1" s="1"/>
  <c r="E836" i="1"/>
  <c r="G836" i="1" s="1"/>
  <c r="E200" i="1"/>
  <c r="G200" i="1" s="1"/>
  <c r="E261" i="1"/>
  <c r="G261" i="1" s="1"/>
  <c r="E245" i="1"/>
  <c r="G245" i="1" s="1"/>
  <c r="E229" i="1"/>
  <c r="G229" i="1" s="1"/>
  <c r="E101" i="1"/>
  <c r="G101" i="1" s="1"/>
  <c r="E177" i="1"/>
  <c r="G177" i="1" s="1"/>
  <c r="E25" i="1"/>
  <c r="G25" i="1" s="1"/>
  <c r="E801" i="1" l="1"/>
  <c r="G801" i="1" s="1"/>
  <c r="G23" i="1"/>
  <c r="E256" i="1"/>
  <c r="G256" i="1" s="1"/>
  <c r="E16" i="1"/>
  <c r="G16" i="1" s="1"/>
  <c r="G22" i="1"/>
  <c r="E18" i="1"/>
  <c r="G18" i="1" s="1"/>
  <c r="G24" i="1"/>
  <c r="E15" i="1"/>
  <c r="G21" i="1"/>
  <c r="E20" i="1"/>
  <c r="G20" i="1" s="1"/>
  <c r="E14" i="1" l="1"/>
  <c r="G14" i="1" s="1"/>
  <c r="G15" i="1"/>
  <c r="E292" i="1"/>
  <c r="G292" i="1" s="1"/>
  <c r="E442" i="1" l="1"/>
</calcChain>
</file>

<file path=xl/sharedStrings.xml><?xml version="1.0" encoding="utf-8"?>
<sst xmlns="http://schemas.openxmlformats.org/spreadsheetml/2006/main" count="1442" uniqueCount="389">
  <si>
    <t xml:space="preserve"> № п/п</t>
  </si>
  <si>
    <t>Объемы и источники финансирования (тыс. руб.)</t>
  </si>
  <si>
    <t>Источник</t>
  </si>
  <si>
    <t>1.</t>
  </si>
  <si>
    <t>Всего</t>
  </si>
  <si>
    <t>МБ</t>
  </si>
  <si>
    <t>ОБ</t>
  </si>
  <si>
    <t>2.</t>
  </si>
  <si>
    <t>3.</t>
  </si>
  <si>
    <t>ВБС</t>
  </si>
  <si>
    <t>Подпрограмма 1 "Развитие дошкольного, общего и дополнительного образования детей"</t>
  </si>
  <si>
    <t>Подпрограмма 2 "Развитие современной инфраструктуры системы образования"</t>
  </si>
  <si>
    <t>Подпрограмма 3 "Обеспечение реализации муниципальной программы и прочие мероприятия в области образования"</t>
  </si>
  <si>
    <t>Подпрограмма 4 "Организация отдыха, оздоровления и занятости детей и молодежи, родителей с детьми в Ловозерском районе"</t>
  </si>
  <si>
    <t>Подпрограмма 2 "Оказание мер социальной поддержки детям-сиротам и детям, оставшимся без попечения родителей, лицам из их числа"</t>
  </si>
  <si>
    <t>Подпрограмма 2 "Профилактика наркомании и алкоголизма в Ловозерском районе"</t>
  </si>
  <si>
    <t>4.</t>
  </si>
  <si>
    <t>Подпрограмма 1 "Культура. Традиции. Народное творчество в Ловозерском районе"</t>
  </si>
  <si>
    <t>АВЦП "Развитие культуры Ловозерского района через эффективное выполнение муниципальных функций" на 2014-2016 годы</t>
  </si>
  <si>
    <t>5.</t>
  </si>
  <si>
    <t>Подпрограмма 1 "Создание этнографического комплекса "Саамская деревня"</t>
  </si>
  <si>
    <t>Подпрограмма 2 "Информационное обеспечение развития туризма в Ловозерском районе"</t>
  </si>
  <si>
    <t>6.</t>
  </si>
  <si>
    <t>ФБ</t>
  </si>
  <si>
    <t>Всего по муниципальным программам</t>
  </si>
  <si>
    <t>Муниципальная программа, подпрограмма, задача, основное мероприятие</t>
  </si>
  <si>
    <t>1.1</t>
  </si>
  <si>
    <t>1.2</t>
  </si>
  <si>
    <t>1.2.1</t>
  </si>
  <si>
    <t>1.2.2</t>
  </si>
  <si>
    <t>1.3</t>
  </si>
  <si>
    <t>1.3.1</t>
  </si>
  <si>
    <t>1.4</t>
  </si>
  <si>
    <t>1.4.1</t>
  </si>
  <si>
    <t>1.4.2</t>
  </si>
  <si>
    <t>1.5</t>
  </si>
  <si>
    <t>2.1</t>
  </si>
  <si>
    <t>2.2</t>
  </si>
  <si>
    <t>3.1</t>
  </si>
  <si>
    <t>3.2</t>
  </si>
  <si>
    <t>4.1</t>
  </si>
  <si>
    <t>4.2</t>
  </si>
  <si>
    <t>4.3</t>
  </si>
  <si>
    <t>4.4</t>
  </si>
  <si>
    <t>5.1</t>
  </si>
  <si>
    <t>5.2</t>
  </si>
  <si>
    <t>6.1</t>
  </si>
  <si>
    <t>Задача 1.1 Содействие развитию туристской инфраструктуры</t>
  </si>
  <si>
    <t>2.1.1</t>
  </si>
  <si>
    <t>Администрация Ловозерского района</t>
  </si>
  <si>
    <t>Районный финансовый отдел администрации Ловозерского района</t>
  </si>
  <si>
    <t>Администрация Ловозерского района, Районный финансовый отдел администрации Ловозерского района, 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</t>
  </si>
  <si>
    <t>Отдел по образованию администрации Ловозерского района, Отдел бухгалтерского учета и отчетности администрации Ловозерского района</t>
  </si>
  <si>
    <t>Отдел по образованию администрации Ловозерского района</t>
  </si>
  <si>
    <t>МБУК "ЛРНКЦ", Отдел по культуре, делам молодежи и связям с общественностью администрации Ловозерского района</t>
  </si>
  <si>
    <t>Отдел по культуре, делам молодежи и связям с общественностью администрации Ловозерского района, МБОУ ДОД "ДШИ", МБУК "ЛРНКЦ", МБОУ ДОД "ДШИ" с.Ловозеро, МБУ "ЛМБ"</t>
  </si>
  <si>
    <t>МБОУ ДОД "ДШИ", МБОУ ДОД "ДШИ" с.Ловозеро, МБУК "ЛРНКЦ", МБУ "ЛМБ", Отдел по культуре, делам молодежи и связям с общественностью администрации Ловозерского района</t>
  </si>
  <si>
    <t>МБУ "ЛМБ"</t>
  </si>
  <si>
    <t>МБОУ ДОД "ДШИ", МБОУ ДОД "ДШИ" с.Ловозеро</t>
  </si>
  <si>
    <t>МБУК "ЛРНКЦ"</t>
  </si>
  <si>
    <t>Отдел по культуре, делам молодежи и связям с общественностью администрации Ловозерского района</t>
  </si>
  <si>
    <t>МБОУ ДОД "ДШИ", МБОУ ДОД "ДШИ" с.Ловозеро, МБУ "ЛМБ", МБУК "ЛРНКЦ", Отдел по культуре, делам молодежи исвязям с общественностью администрации Ловозерского района</t>
  </si>
  <si>
    <t>Отдел по культуре, делам молодежи и связям с общественностью администрации Ловозерского района, МБУК "ЛРНКЦ"</t>
  </si>
  <si>
    <t>Отдел по культуре, делам молодежи и связям с общественностью администрации Ловозерского района, МБУК "ЛРНКЦ", МБОУ ДОД "ЦДТ"</t>
  </si>
  <si>
    <t>Отдел по культуре, делам молодежи и связям с общественностью администрации Ловозерского района, ЛРОО СТК "СКИФ"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</si>
  <si>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</t>
  </si>
  <si>
    <t>Отдел по образованию администрации Ловозерского района, 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</si>
  <si>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Ловозерскорго района, 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средняя общеобразовательная 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</si>
  <si>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общеобразовательная средняя школа",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</si>
  <si>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</si>
  <si>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</si>
  <si>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района, Отдел бухгалтерского учета и отчетности администрации Ловозерского района, Районный финансовый отдел администрации Ловозерского района</t>
  </si>
  <si>
    <t xml:space="preserve">Администрация Ловозерского района, Районный финансовый отдел администрации Ловозерского района, Отдел по образованию администрации Ловозерского района, </t>
  </si>
  <si>
    <t xml:space="preserve">ВБС </t>
  </si>
  <si>
    <t>Запланировано на  2017 год</t>
  </si>
  <si>
    <t>Процент освоения, % (гр. 6/гр.5*100%)</t>
  </si>
  <si>
    <t>Исполнители</t>
  </si>
  <si>
    <t>Срок выполнения</t>
  </si>
  <si>
    <t>Кассовое исполнение</t>
  </si>
  <si>
    <t>Цель: Создание в системе дошкольного, общего и дополнительного образования равных возможностей получения качественного образования и позитивной социализации детей</t>
  </si>
  <si>
    <t>1.1.1</t>
  </si>
  <si>
    <t>Основное мероприятие 1.1 Предоставление общедоступного и бесплатного дошкольного образования</t>
  </si>
  <si>
    <t>1.1.</t>
  </si>
  <si>
    <t>1.2.</t>
  </si>
  <si>
    <t>Основные мероприятия 1.2 Предоставление общедоступного и бесплатного общего образования</t>
  </si>
  <si>
    <t>Мероприятие 1.2.1 Предоставление общедоступного и бесплатного общего образования</t>
  </si>
  <si>
    <t>МБОУ "Ревдская средняя общеобразовательная школа им. В.С.Воронина, МБОУ "Ловозерская средняя общеобразовательная школа", МБОУ "Краснощельская средняя общеобразовательная школа"</t>
  </si>
  <si>
    <t xml:space="preserve">Мероприятие 1.2.2 Государственная финансовая поддержка закупки и доставки нефтепродуктов и топлива в районы Мурманской области с ограниченными сроками завоза грузов </t>
  </si>
  <si>
    <t>МБОУ"Краснощельская средняя общеобразовательная школа"</t>
  </si>
  <si>
    <t>Основные мероприятия 1.3 Предоставление общедоступного и бесплатного дополнительного образования</t>
  </si>
  <si>
    <t>МБОУ дополнительного образования "Центр детского творчества", МБОУ допол. образования "ДЮСШ"</t>
  </si>
  <si>
    <t>Мероприятие 1.3.1 Предоставление общедоступного и бесплатного дополнительного образования</t>
  </si>
  <si>
    <t>Основное мероприятие 1.4 Выплата компенсации родительской платы</t>
  </si>
  <si>
    <t>Мероприятие 1.4.1 Осуществление полномочий, связанных с выплатой компенсации родительской платы</t>
  </si>
  <si>
    <t>Мероприятие 1.4.2 Выплата компенсации родительской платы</t>
  </si>
  <si>
    <t>Основное мероприятие 1.5 Обеспечение реализации предоставления гарантий и компенсаций работникам организаций сферы образования, расположенных в районах Крайнего Севера и приравненных к ним местностям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</si>
  <si>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"ЦДТ", МБОУ "ДЮСШ", МБОУ "РСОШ", МБОУ "ЛСОШ", МБОУ "КСОШ"</t>
  </si>
  <si>
    <t>1.5.1</t>
  </si>
  <si>
    <t>Мероприятие 1.5.1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</si>
  <si>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1.5.2</t>
  </si>
  <si>
    <t>Мероприятие 1.5.2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</si>
  <si>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1.5.3</t>
  </si>
  <si>
    <t>Мероприятие 1.5.3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</si>
  <si>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Цель: Формирование условий, обеспечивающих соответствие учреждений образования современным требованиям</t>
  </si>
  <si>
    <t>Основное мероприятие 2.1. Приобретение нового оборудования, спортинвентаря, обновление морально устаревших основных средств, библиотечных фондов</t>
  </si>
  <si>
    <t>Мероприятие 2.1.1 Приобретение медицинского оборудования</t>
  </si>
  <si>
    <t>2.1.2</t>
  </si>
  <si>
    <t>2.3</t>
  </si>
  <si>
    <t>2.4</t>
  </si>
  <si>
    <t>Основное мероприятие 2.4 Обеспечение соответствия учреждений образования требованиям безопасности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</si>
  <si>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"ЦДТ", МБОУ "ДЮСШ"</t>
  </si>
  <si>
    <t>МБДОУ "Детский сад № 1"</t>
  </si>
  <si>
    <t>2.5</t>
  </si>
  <si>
    <t>2.6</t>
  </si>
  <si>
    <t>Основное мероприятие 2.6 Обеспечение соответствия учреждений образования санитарно-гигиеническим нормам и требованиям</t>
  </si>
  <si>
    <t>Мероприятие 2.6.2 Ремонт прачечной и пищеблока, ДОУ № 1</t>
  </si>
  <si>
    <t>Мероприятие 2.6.3 Замена оконных блоков</t>
  </si>
  <si>
    <t>МБОУ "ЛСОШ"</t>
  </si>
  <si>
    <t>Цель: Обеспечение организационных, организационно-технологических, технических, информационных и методических условий для реализации муниципальной программы</t>
  </si>
  <si>
    <t>Задача 1: Вовлечение детей и подростков Ловозерского района в творческую деятельность</t>
  </si>
  <si>
    <t>Отдел по образованию ловозерского районаМБОУ дополнительного образования детей «ЦДТ», МБОУ дополнительного образования детей «ДЮСШ», МБОУ «ЛСОШ", МБОУ «РСОШ им. В.С.Воронина», МБОУ «КСОШ».</t>
  </si>
  <si>
    <t>Основное мероприятие 3.1 Вовлечение детей и подростков Ловозерского района в творческую деятельность</t>
  </si>
  <si>
    <t>Основное мероприятие 3.2 Содействие развитию потенциала талантливых детей</t>
  </si>
  <si>
    <t>Задача 2: Обеспечение проведения государственной итоговой аттестации обучающихся, освоивших образовательные программы основного общего или среднего общего образования, в том числе в форме ЕГЭ</t>
  </si>
  <si>
    <t>3.3</t>
  </si>
  <si>
    <t>Основное мероприятие 3.3 Обеспечение проведения государственной итоговой аттестации обучающихся, освоивших образовательные программы основного общего или среднего</t>
  </si>
  <si>
    <t>Отдел по образованию администрации Ловозерского района, МБОУ «ЛСОШ», МБОУ «РСОШ им. В.С.Воронина», МБОУ «КСОШ».</t>
  </si>
  <si>
    <t>Цель: Организация организованного отдыха и оздоровления детей и молодежи</t>
  </si>
  <si>
    <t>Задача 1: Обеспечение качественным каникулярным отдыхом детей в детских оздоровительных лагерях с дневным пребыванием на базе общеобразовательных учреждений Ловозерского района</t>
  </si>
  <si>
    <t>Основное мерпоприятие 4.1 Обеспечение отдыхом детей в детских оздоровительных лагерях с дневным пребыванием детей на базе общеобразовательных учреждений Ловозерского района</t>
  </si>
  <si>
    <t>Основное мероприятие 4.2 Организация палаточных лагерей, экспедиций, организованных в муниципальных образовательных организациях</t>
  </si>
  <si>
    <t>Задача 2: Обеспечение качественным отдыхом обучающихся Ловозерского района, находящихся в трудной жизненной ситуации, в выездных оздоровительных лагерях и санаториях за пределами Ловозерского района и Мурманской области</t>
  </si>
  <si>
    <t>МБОУ "ЦДТ", МБОУ «Ловозерская общеобразовательная школа-интернат среднего (полного) общего образования», МБОУ «Ревдская средняя общеобразовательная школа им. В.С.Воронина», МБОУ «Краснощельская средняя общеобразовательная школа».</t>
  </si>
  <si>
    <t>МБОУ "ДЮСШ"</t>
  </si>
  <si>
    <t>Задача 3: Обеспечение качественным отдыхом обучающихся Ловозерского района в выездных оздоровительных лагерях и санаториях за пределами Ловозерского района Мурманской области</t>
  </si>
  <si>
    <t>Основное мероприятие 4.4 Обеспечение отдыхом обучающихся Ловозерского района в выездных оздоровительных лагерях и санаториях за пределами района и области</t>
  </si>
  <si>
    <t>Цель: Создание в образовательных учреждениях Ловозерского района условий для полноценного качественного питания обучающихся с целью сохранения и укрепления их здоровья</t>
  </si>
  <si>
    <t>Основное мероприятие 5.1 Обеспечение обучающихся бесплатным питанием в общеобразовательных учреждениях</t>
  </si>
  <si>
    <t>0</t>
  </si>
  <si>
    <t>ВЦП "Школьное здоровое питание в Ловозерском районе"</t>
  </si>
  <si>
    <t>Основное мероприятие 5.2 Обеспечение бесплатным цельным молоком либо питьевым молоком обучающихся начальных классов</t>
  </si>
  <si>
    <t xml:space="preserve">АВЦП "Развитие системы образования Ловозерского района через эффективное выполнение муниципальных функций" </t>
  </si>
  <si>
    <t>Цель: Обеспечение эффективного функционирования и развития системы образования Ловозерского района</t>
  </si>
  <si>
    <t>Основное мероприятие 6.1 Реализация функций в сфере образования</t>
  </si>
  <si>
    <t>Муниципальная программа муниципального образования Ловозерский район "Развитие образования Ловозерского района" на 2017-2019 годы</t>
  </si>
  <si>
    <t>Муниципальная программа муниципального образования Ловозерский район "Социальная поддержка отдельных категорий граждан" на 2017-2019 годы</t>
  </si>
  <si>
    <t>1</t>
  </si>
  <si>
    <t>Подпрограмма 1 "Улучшение положения и качества жизни социально-уязвимых слоев населения"</t>
  </si>
  <si>
    <t>Цель: Обеспечение доступности и качества дополнительных мер социальной поддержки</t>
  </si>
  <si>
    <t>Основное мероприятие 1.1 Организация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</t>
  </si>
  <si>
    <t>Основное мероприятие 1.2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</si>
  <si>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района, Отдел бухгалтерского учета и отчетности администрации Ловозерского района</t>
  </si>
  <si>
    <t>Отдел бухгалтерского учета и отчетности администрации Ловозерского района</t>
  </si>
  <si>
    <t>Основное мероприятие 1.3 Реализация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</t>
  </si>
  <si>
    <t>Основное мероприятие 1.4 Компенсационные расходы на оплату стоимости проезда лицам, проживающим в муниципальном образовании Ловозерский район, направленным ГОБУЗ "ЛЦРБ" в учреждения здравоохранения Мурманской области, в общем числе обратившихся по правовым обстоятельствам</t>
  </si>
  <si>
    <t>Основное мероприятие 1.5 Пенсионное обеспечение муниципальных служащих и лиц, замещавших муниципальные должности в органах местного самоуправления муниципального образования Ловозерский район в соответствии с законодательством о муниципальной службе</t>
  </si>
  <si>
    <t>Цель: Предоставление мер социальной поддержки граждан, принявших на воспитание в семью детей-сирот и детей, оставшихся без попечения родителей; социальное обеспечение детей-сирот и детей, оставшихся без попечения родителей, лицам из их числа</t>
  </si>
  <si>
    <t>Основное мероприятие 2.1 Содержание ребенка в семье опекуна (попечителя) и приемной семье, а также вознаграждение, причитающееся приемному родителю</t>
  </si>
  <si>
    <t>Основное мероприятие 2.2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</si>
  <si>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2.3 Обеспечение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</si>
  <si>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Основное мероприятие 2.4 Организация  предоставления мер социальной поддержки по оплате жилого помещения и коммунальных услуг детям-сиротам  и детям, оставшимся без попечения родителей, лицам из числа детей-сирот и детей, оставшихся без попечения родителей</t>
  </si>
  <si>
    <t>Основное мероприятие 2.5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</si>
  <si>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Основное мероприятие 2.6 Реализация ЗМО "О наделении органов местного самоуправления 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</si>
  <si>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Муниципальная программа муниципального образования Ловозерский район "Управление муниципальными финансами" на 2017-2019 годы</t>
  </si>
  <si>
    <t>Подпрограмма 1 "Повышение эффективности бюджетных расходов муниципального образования Ловозерский район" на 2017-2019 годы</t>
  </si>
  <si>
    <t>Цель:  Создание условий для повышения эффективности деятельности органов местного самоуправления по обеспечению потребностей граждан и общества в муниципальных услугах (работах), увеличению их доступности и качества, реализации</t>
  </si>
  <si>
    <t>Основное мероприятие 1.2 Создание, поддержание необходимых финансовых резервов, в том числе Резервного фонда администрации Ловозерского района</t>
  </si>
  <si>
    <t>Основное мероприятие 1.3 Обеспечение прозрачности деятельности органов местного самоуправления с применением современных средств вычислительной техники, официальных сайтов и специализированных порталов (муниципальных закупок, муниципальных услуг, функций органов местного самоуправления)</t>
  </si>
  <si>
    <t xml:space="preserve">Основное мероприятие 1.4 Повышение доступности и качества муниципальных услуг (использование электронно-коммуникационных технологий, регламентация, стандартизация), сопровождение лицензионных продуктов подведомственных учреждений и т.д. 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</si>
  <si>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</t>
  </si>
  <si>
    <t>Основное мероприятие 1.9 Создание условий для профессионального развития и подготовки кадров муниципальной службы. Участие работников администрации Ловозерского районав обучающих семинарах, обучение на курсах повышения квалификации.</t>
  </si>
  <si>
    <t>ВЦП "Обеспечение качественного и сбалансированного управления бюджетными средствами муниципального образования Ловозерский район" на 2017-2019 годы</t>
  </si>
  <si>
    <t>Цель: Повышение качества бюджетного процесса в Ловозерском районе. Обеспечение устойчивого исполнения местных бюджетов.</t>
  </si>
  <si>
    <t>Районный финансовый отдел администрации Ловозерского района, администрация МО городское поселение Ревда, администрация МО сельское поселение Ловозеро</t>
  </si>
  <si>
    <t>Основное мероприятие 2.1 Реализация функций в сфере формирования и реализации единой финансовой политики в Ловозерском районе</t>
  </si>
  <si>
    <t>Мероприятие 2.1.1 Организация и обеспечение деятельности финансового органа муниципального образования</t>
  </si>
  <si>
    <t>2.1.3</t>
  </si>
  <si>
    <t>Мероприятие 2.1.2 Организация эффективного управления муниципальным долгом</t>
  </si>
  <si>
    <t>Муниципальная программа муниципального образования Ловозерский район "Профилактика правонарушений, наркомании и алкоголизма в Ловозерском районе" на 2017-2019 годы</t>
  </si>
  <si>
    <t>Подпрограмма 1 "Профилактика безнадзорности и  правонарушений в Ловозерском районе"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</si>
  <si>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района, КДН и ЗП, ГОБУ "ЦЗН Ловозерского района", МБОУДО "ЦДТ", МБУК "ЛРНКЦ"</t>
  </si>
  <si>
    <t>Цель: Совершенствование системы профилактики правонарушений на территории Ловозерского района</t>
  </si>
  <si>
    <t>Администрация Ловозерского района, отдл по образованию администрации Ловозерского района, ЦЗН</t>
  </si>
  <si>
    <t>Задача 1.1 Профилактика безнадзорности и правонарушений среди несовершеннолетних и молодежи</t>
  </si>
  <si>
    <t>Задача 1.2 Совершенствование информационного обеспечения профилактики правонарушений на территории Ловозерского района</t>
  </si>
  <si>
    <t>Отдел по образованию администрации Ловозерского района, КДН и ЗП, Отдел по культуре, делам молодежи и связям с общественностью администраци</t>
  </si>
  <si>
    <t>Задача 1.3 Профилактика правонарушений в общественных местах, привлечение населения к мероприятиям по предупреждению правонарушений на территории Ловозерского района</t>
  </si>
  <si>
    <t>2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</si>
  <si>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района, УДО ШИ</t>
  </si>
  <si>
    <t>Задача 2.1 Пропаганда здорового образа жизни и формирование в молодежной среде отрицательного отношения к злоупотребелнию алкоголем и потреблению наркотических веществ, а также  лицам, распространяющим и употребляющим наркотически и психотропные вещества</t>
  </si>
  <si>
    <t>1.1.3</t>
  </si>
  <si>
    <t>ЦЗН, Администрация Ловозерского района</t>
  </si>
  <si>
    <t>Отдел по культуре администрации Ловозерского района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</si>
  <si>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2017-2019 годы</t>
  </si>
  <si>
    <t>Отдел по культуре, делам молодежи и связям с общественностью администрации Ловозерского района, МБУК "ЛРНКЦ", МБУ "ЛМБ"</t>
  </si>
  <si>
    <t>Отдел по культуре, делам молодежи и связям с общественностью администрации Ловозерского района, МБУ "ЛМБ", МБУК "ЛРНКЦ"</t>
  </si>
  <si>
    <t>Задача 1.1 Обеспечение прав граждан на участие в культурной жизни, реализация творческого потенциала населения</t>
  </si>
  <si>
    <t>Задача 1.2 Сохранение культурного и исторического наследия, расширение доступа населения к культурным ценностям и информации</t>
  </si>
  <si>
    <t>Задача 1.3 Организация и участие в конкурсах, выставках, смотрах, семинарах и повышения квалификации работников культуры</t>
  </si>
  <si>
    <t>Подпрограмма 2 "Сохранение и развитие библиотечной, культурно-досуговой деятельности и дополнительного образования детей в сфере культуры и искусства"</t>
  </si>
  <si>
    <t>Цель: Сохранение, развитие и формирование культурных традиций Ловозерского района, традиций народной культуры как ресурса социально-экономического развития района, создание единого социокультурного пространства</t>
  </si>
  <si>
    <t>Задача 2.1 Формирование и обеспечение сохранности библиотечного фонда, организация библиотечного, библиографического и информационного обслуживания населения</t>
  </si>
  <si>
    <t>Задача 2.2 Предоставление дополнительного образования детям в сфере культуры и искусства</t>
  </si>
  <si>
    <t>Задача 2.3 Организация деятельности клубных формирований и формирований самодеятельного народного творчества, организация мероприятий</t>
  </si>
  <si>
    <t>Подпрограмма 3 "Модернизация учреждений культуры в Ловозерском районе"</t>
  </si>
  <si>
    <t>Цель: Укрепление материально-технической базы и оснащение учреждений культуры Ловозерского района</t>
  </si>
  <si>
    <t>Цель: Обеспечение предоставления муниципальных услуг в сфере культуры и искусства</t>
  </si>
  <si>
    <t>Задача 3.1 Организация и проведение ремонтных работ в учреждениях культуры, учреждениях образования в сфере культуры и искусства</t>
  </si>
  <si>
    <t>УДО ШИ, МБУ "ЛМБ"</t>
  </si>
  <si>
    <t>3.1.1</t>
  </si>
  <si>
    <t>Мероприятие 3.1.1 Косметический ремонт помещений, в том числе разработка СД, по предписанию Роспотребнадзора</t>
  </si>
  <si>
    <t>3.1.2</t>
  </si>
  <si>
    <t>Мероприятие 3.1.2 Ремонт помещений библиотек, в том числе составление СД, (филиал № 7)</t>
  </si>
  <si>
    <t>УДО ШИ</t>
  </si>
  <si>
    <t>Задача 3.2 Оснащение учреждений культуры, учреждений образования в сфере культуры и искусства оборудованием, компьютерной техникой, оргтехникой, мебелью, музыкальными инструментами</t>
  </si>
  <si>
    <t>МБУК "ЛРНКЦ", УДО ШИ, Отдел по культуре администрации Ловозерского района</t>
  </si>
  <si>
    <t>Подпрограмма 4 "Наследие"</t>
  </si>
  <si>
    <t>Отдел по культуре, делам молодежи, МБУК "ЛРНКЦ"</t>
  </si>
  <si>
    <t>Задача 4.1 Обеспечение сохранности и использования объектов культурного наследия, доступности к культурным ценностям</t>
  </si>
  <si>
    <t>Цель: Сохранение культурного и исторического наследия, расширение доступа населения к культурным ценностям информации</t>
  </si>
  <si>
    <t>Цель: Обеспечение развития культуры Ловозерского района через эффективное выполнение муниципальных функций</t>
  </si>
  <si>
    <t>Задача 5.1 Выполнение функций в сфере культуры и дополнительного образования детей в сфере культуры и искусства</t>
  </si>
  <si>
    <t>Муниципальная программа муниципального образования Ловозерский район "Развитие туризма в Ловозерском районе" на 2017-2019 годы</t>
  </si>
  <si>
    <t>Цель: Повышение конкурентоспособности Ловозерского района</t>
  </si>
  <si>
    <t>Цель: Популяризация туристических возможностей Ловозерского района</t>
  </si>
  <si>
    <t>Муниципальная программа муниципального образования Ловозерский район "Развитие физической культуры и спорта в Ловозерском районе" на 2017-2019 годы</t>
  </si>
  <si>
    <t>Задача 2.1Создание современной системы реламно-информационного обеспечения туристской деятельности</t>
  </si>
  <si>
    <t>Задача 2.2 Продвижение туристских продуктов на рынке туристских услуг</t>
  </si>
  <si>
    <t>Цель: Формирование здорового образа жизни населения района, развитие физкультуры и спорта</t>
  </si>
  <si>
    <t>Зачача 1. Укрепление, обновление материально-технической базы для организации проведения спортивных ьмероприятий</t>
  </si>
  <si>
    <t>Задача 2. Организация и проведение физкультурных и спортивных мероприятий, физкультурно-оздоровительных мероприятий, массовых спортивных мероприятий</t>
  </si>
  <si>
    <t>Отдел по культуре, делам молодежи и связям с общественностью администрации Ловозерского района, МБУК,"ЛРНКЦ"</t>
  </si>
  <si>
    <t>Отдел по культуре, делам молодежи и связям с общественностью администрации Ловозерского района, МБОУ ДОД "ЦДТ"</t>
  </si>
  <si>
    <t>Задача 3. Участие в районных, областных, всероссийских конкурсах и соревнованиях</t>
  </si>
  <si>
    <t>Задача 4. Поддержка спортивно-технического клуба "СКИФ"</t>
  </si>
  <si>
    <t>Муниципальная программа муниципального образования Ловозерский район "Доступная среда в Ловозерском районе" на 2015-2018 годы</t>
  </si>
  <si>
    <t>Цель: Создание для инвалидов и маломобильных групп населения равных со всеми гражданами возможностей для реализации гражданских прав и свобод</t>
  </si>
  <si>
    <t>Муниципальная программа "Профилактика экстремизма и терроризма в Ловозерском районе" на 2017-2019 годы</t>
  </si>
  <si>
    <t>Основное мероприятие 1.1 Информационное сопровождение</t>
  </si>
  <si>
    <t>Цель: Повышение уровня безопасности и защищенности населения Ловозерского района от угроз терроризма и экстремизма</t>
  </si>
  <si>
    <t>Муниципальная программа муниципального образования Ловозерский район "Транспортное обслуживание населения в Ловозерском районе" на 2017-2019 годы</t>
  </si>
  <si>
    <t>Отдел по ЖКХ, дорожной деятельности и отдаленным селам</t>
  </si>
  <si>
    <t>Подпрограмма 1 Содержание и ремонт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</si>
  <si>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Цель: Обеспечение сохранности, улучшение технического состояния автомобильных дорог общего пользования местного значения на территории МО сельское поселение Ловозеро Ловозерского района</t>
  </si>
  <si>
    <t>Задача 1 Приведение в нормативное состояние сети автомобильных дорог общего пользования местного значения</t>
  </si>
  <si>
    <t>Подпрограмма 2 Повышение безопасности дорожного движения</t>
  </si>
  <si>
    <t>Цель: Реализация мероприятий в области обеспечения безопасности дорожного движения, улучшения информационного обеспечения деятельности системы правонарушений в сфере обеспечения безопасности дорожного движения</t>
  </si>
  <si>
    <t>2.1.</t>
  </si>
  <si>
    <t>Основное мероприятие 2.1 Осуществление мероприятий по безопасности дорожного движения</t>
  </si>
  <si>
    <t>Задача 1 Повышение уровня безопасности транспортной системы на территории МО сельское поселение Ловозеро Ловозерского района</t>
  </si>
  <si>
    <t>Задача 2 Формирование у детей навыков безопасного поведения на дорогах</t>
  </si>
  <si>
    <t>3</t>
  </si>
  <si>
    <t>Ведомственная целевая программа "Транспортное обслуживание населения МО сельское поселение Ловозеро Ловозерского района</t>
  </si>
  <si>
    <t>Цель: Обеспечение потребностей населения в авиационных услугах транспортных услугах на территории МО сельское поселение Ловозеро Ловозерского района</t>
  </si>
  <si>
    <t>Основное мероприятие 3.1 Обеспечение потребностей населения в перевозках авиационным транспортом на местных воздушных линиях</t>
  </si>
  <si>
    <t>Администрация Ловозерского района, Администрация МО сельское поселение Ловозеро</t>
  </si>
  <si>
    <t>Администрация МО сельское поселение Ловозеро</t>
  </si>
  <si>
    <t>Мероприятие 3.1.1 Обеспечение потребностей населения в перевозках авиационным транспортом на местных воздушных линиях</t>
  </si>
  <si>
    <t>Мероприятие 3.1.2 Обеспечение потребностей населения в перевозках авиационным транспортом на местных воздушных линиях</t>
  </si>
  <si>
    <t>Основное мероприятие 3.2 Доставка продовольственных товаров (за исключением подакцизных)</t>
  </si>
  <si>
    <t>4</t>
  </si>
  <si>
    <t>Ведомственная целевая программа "Транспортное обслуживание населения между поселениями Ловозерского района</t>
  </si>
  <si>
    <t>Цель: Организация транспортного обслуживания населения в Ловозерском районе автомобильным транспортом общего пользования на социально-значимом муниципальном маршруте с предоставлением льготного проезда отдельным категориям граждан</t>
  </si>
  <si>
    <t>Основное мероприятие 4.1 Предоставление на конкурсной основе субсидии Перевозчикам, осуществляющим регулярные пассажирские перевозки на частичное возмещение затрат, связанных с перевозкой пассажиров на социально-значимом муниципальном маршруте</t>
  </si>
  <si>
    <t>Основное мероприятие 4.2мОбеспечение реализации ЗМО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</si>
  <si>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Муниципальная программа муниципального образования Ловозерский район "Энергосбережение и повышение энергетической эффективности в муниципальном образовании Ловозерский район" на 2017-2019 годы</t>
  </si>
  <si>
    <t>Подпрограмма 1 "Энергосбережение и повышение энергетической эффективности в муниципальных учреждениях муниципального образования Ловозерский район"</t>
  </si>
  <si>
    <t>Цель: Обеспечение рационального использования энергетических ресурсов в муниципальных учреждениях МО Ловозерский район за счет реализации мероприятий по энергосбережению и повышению энергетической эффективности</t>
  </si>
  <si>
    <t>Основное мероприятие 1.1 Приобретение и установка приборов учета тепловой энергии</t>
  </si>
  <si>
    <t>Основное мероприятие 1.2 Проведение энергетических обследований зданий</t>
  </si>
  <si>
    <t>Подпрограмма 2 Энергосбережение и повышение энергетической эффективности жилищно-коммунальной инфраструктуры МО сельское поселение Ловозеро Ловозерского района</t>
  </si>
  <si>
    <t>Цель: Повышение энергетической эффективности при потреблении энергетических ресурсов жилищным фондом муниципального образования сельское поселение Ловозеро Ловозерского района</t>
  </si>
  <si>
    <t>Основное мероприятие 2.1 Ремонт участка тепловой трассы (отопление, горячее водоснабжение) по ул. Советская в с. Ловозеро</t>
  </si>
  <si>
    <t>Основное мероприятие 2.2 Проведение негосударственной экспертизы сметной документации</t>
  </si>
  <si>
    <t>12,5</t>
  </si>
  <si>
    <t>Подпрограмма 3 Обеспечение нефтепродуктами и топливом отдаленных населенных пунктов с ограниченными сроками завоза грузов МО сельское поселение Ловозеро Ловозерского района</t>
  </si>
  <si>
    <t>Цель: Обеспечение населения отдаленных населенных пунктов с ограниченными сроками завоза грузов МО сельское поселение Ловозеро Ловозерского района качественным электроснабжением</t>
  </si>
  <si>
    <t>Задача 1 Закупка и доставка нефтепродуктов для обеспечения электроснабжения еаселения отдаленных населенных пунктов с ограниченными сроками завоза грузов</t>
  </si>
  <si>
    <t>Мероприятие 3.1.1 Закупка и доставка нефтепродуктов</t>
  </si>
  <si>
    <t>Муниципальная программа муниципального образования Ловозерский район "Устойчивое развитие сельских территорий Ловозерского района Мурманской области" на 2017-2019 годы</t>
  </si>
  <si>
    <t>Цель: Обеспечение населения МО сельское поселение Ловозеро Ловозерского района качественным, комфортным и доступным жильем</t>
  </si>
  <si>
    <t>Задача 1 Удовлетворение потребностей сельского населения в благоустроенном жилье</t>
  </si>
  <si>
    <t>Муниципальная программа муниципального образования Ловозерский район "Обеспечение отдельных категорий граждан МО сельское поселение Ловозеро Ловозерского района качественным, комфортным и доступным жильем" на 2017-2019 годы</t>
  </si>
  <si>
    <t>Цель: Оказание социальной поддержки отдельным категориям граждан в целях обеспечения жильем на территории МО сельское поселение Ловозеро Ловозерского района</t>
  </si>
  <si>
    <t>Отдел имущественных отношений администрации Ловозерского района</t>
  </si>
  <si>
    <t>Задача 1 Предоставление социальных выплат многодетным семьям для строительства жилья на предоставленных на безвозмездной основе земельных участках</t>
  </si>
  <si>
    <t>Задача 2 Обеспечение земельных участков, предоставленных многодетным семьям на безвозмездной основе, объектами инфраструктуры и дорогами</t>
  </si>
  <si>
    <t>Муниципальная программа муниципального образования Ловозерский район "Управление муниципальным имуществом" на 2017-2019 годы</t>
  </si>
  <si>
    <t>Цель: Создание безопасных и благоприятных условий проживания граждан</t>
  </si>
  <si>
    <t>Подпрограмма 1 "Капитальный ремонт общего имущества в многоквартирных домах за муниципальный жилищный фонд</t>
  </si>
  <si>
    <t>Задача 1 Обеспечение оплаты взносов на капитальный ремонт общего имущества в многоквартирных домах за муниципальный жилищный фонд</t>
  </si>
  <si>
    <t>Подпрограмма 2 Содержание мест захоронения, организация ритуальных услуг для определенной категории граждан на 2017-2019 годы</t>
  </si>
  <si>
    <t>Цель: Улучшение благоустроенности территории МО сельское поселение Ловозеро Ловозерского района</t>
  </si>
  <si>
    <t>Задача 2.1 Создание благоприятных условий для проведения процедуры погребения и содержания мест захоронения на территории МО сельское поселение Ловозеро Ловозерского района</t>
  </si>
  <si>
    <t>Задача 2.2 Организация обслуживания территории кладбища</t>
  </si>
  <si>
    <t>250,0</t>
  </si>
  <si>
    <t>Задача 2.3 Возмещение фактических затрат предприятию, оказывающему услуги по погребению лиц, не имеющих родственников и без определенного места жительства</t>
  </si>
  <si>
    <t>Ведомственная целевая программа "Регулирование земельных отношений и имущественных отношений на территории МО Ловозерский район" на 2017-2019 годы</t>
  </si>
  <si>
    <t>Цель: Управление муниципальным имуществом</t>
  </si>
  <si>
    <t>Задача 3.1 Выполнение работ по землеустройству, земельному кадастру и мониторингу земель</t>
  </si>
  <si>
    <t>3.4</t>
  </si>
  <si>
    <t>3.4.1</t>
  </si>
  <si>
    <t>3.4.2</t>
  </si>
  <si>
    <t>I-IV квартал ежегодно</t>
  </si>
  <si>
    <t xml:space="preserve">Мероприятие 1.1.1 Организация и проведение мероприятий по профилактике правонарушений среди несовершеннолетних </t>
  </si>
  <si>
    <t>Мероприятие 1.1.2 Организация занятости, трудоустройства, профориентационной работы с несовершеннолетними ОУ, в том числе, состоящими на профилактическом учете в ОП по Ловозерскому району</t>
  </si>
  <si>
    <t>Задача 1: Создание условий для обеспечения долгосрочной сбалансированностии устойчивости местного бюджета</t>
  </si>
  <si>
    <t>Задача 2: Оптимизация функций муниципального управления и повышение эффективности их обеспечения</t>
  </si>
  <si>
    <t>Задача 3: Повышение качества предоставления муниципальных услуг</t>
  </si>
  <si>
    <t>Задача 4: Развитие муниципальной службы, повышение квалификации сотрудников в бюджетно-финансовой сфере</t>
  </si>
  <si>
    <t>209,01</t>
  </si>
  <si>
    <t>312,39</t>
  </si>
  <si>
    <t>0,0</t>
  </si>
  <si>
    <t>3.4.3</t>
  </si>
  <si>
    <t>Задача 3.2 Обеспечение проведения независимой оценки рыночной стоимости объектов муниципальной собственности</t>
  </si>
  <si>
    <t>Задача 3.3 Обеспечение содержания объектов казны МО Ловозерский район</t>
  </si>
  <si>
    <t>Задача 3.4 Реализация мероприятий в области жилищно-коммунального хозяйства</t>
  </si>
  <si>
    <t>Мероприятие 3.4.1 Содержание и ремонт пустующих муниципальных квартир</t>
  </si>
  <si>
    <t>Мероприятие 3.4.2 Ремонт квартир после умерших</t>
  </si>
  <si>
    <t>Мероприятие 3.4.3 Возмещение убытков безнадежных к взысканию долгов</t>
  </si>
  <si>
    <t>Мероприятие 3.1.2 Проведение мероприятий в рамках организации электро-, тепло-, газо- и водоснабжения населения, водоотведения, снабжения топливом населения отдаленных населенных пунктов</t>
  </si>
  <si>
    <t>МБДОУ "Детский сад № 1", МБОУ ДОД "ЦДТ"</t>
  </si>
  <si>
    <t>Основное мероприятие 1.1. Оборудование пандусом, адаптация дверных проемов, ремонт крыльца</t>
  </si>
  <si>
    <t>Основное мероприятие 1.1.1 Выполнение работ по ремонту автомобильных дорог общего пользования местного значения</t>
  </si>
  <si>
    <t>МБОУ "ЛСОШ", МБОУ "РСОШ", МБУ "ЛМБ", МБДОУ "Детский сад № 1", МБДОУ "Детский сад № 3"</t>
  </si>
  <si>
    <t>Основное мероприятие 2.2.1 Организация и проведение профилактических мероприятий, направленных на обеспечение безопасности дорожного движения; приобретение для дошкольных образовательных организаций оборудования, позволяющего в игровой форме формировать навыки безопасного поведения на дорогах</t>
  </si>
  <si>
    <t>Мероприятие 1.1.1 Предоставление общедоступного и бесплатного дошкольного образования</t>
  </si>
  <si>
    <t>2.2.1</t>
  </si>
  <si>
    <t>2.2.2</t>
  </si>
  <si>
    <t>2.2.3</t>
  </si>
  <si>
    <t>2.3.1</t>
  </si>
  <si>
    <t>2.3.2</t>
  </si>
  <si>
    <t>2.3.3</t>
  </si>
  <si>
    <t>2.3.4</t>
  </si>
  <si>
    <t>2.2.4</t>
  </si>
  <si>
    <t>Мероприятие 2.2.1 Приобретение и установка системы наружного видеонаблюдения</t>
  </si>
  <si>
    <t>Мероприятие 2.2.2 Замена входных дверей</t>
  </si>
  <si>
    <t>2.2.5</t>
  </si>
  <si>
    <t>3052,85</t>
  </si>
  <si>
    <t>570,39</t>
  </si>
  <si>
    <t>Прочие источники:</t>
  </si>
  <si>
    <t>398,0</t>
  </si>
  <si>
    <t>452,0</t>
  </si>
  <si>
    <t>Министерство рыбного и сельского хозяйства Мурманской области, администрация Ловозерского района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</si>
  <si>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</si>
  <si>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</si>
  <si>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</si>
  <si>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</si>
  <si>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</si>
  <si>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</si>
  <si>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</si>
  <si>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</si>
  <si>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</si>
  <si>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</si>
  <si>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</si>
  <si>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</si>
  <si>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</si>
  <si>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</si>
  <si>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Прочие источники</t>
  </si>
  <si>
    <r>
      <t xml:space="preserve">                                                                                                                 </t>
    </r>
    <r>
      <rPr>
        <b/>
        <sz val="9"/>
        <color indexed="8"/>
        <rFont val="Times New Roman"/>
        <family val="1"/>
        <charset val="204"/>
      </rPr>
      <t>Приложение 1 к отчету о ходе реализации муниципальных программ за 9 месяцев 2017 года</t>
    </r>
  </si>
  <si>
    <t>МБОУ "Детский сад № 8", МБОУ "ЦДТ"</t>
  </si>
  <si>
    <t>МБДОУ «Детский сад №3»,  МБДОУ «Детский сад №8»</t>
  </si>
  <si>
    <t>МБОУ "ЦДТ"</t>
  </si>
  <si>
    <t xml:space="preserve">МБОУ "Ревдская средняя общеобразовательная школа им. В.С.Воронина" </t>
  </si>
  <si>
    <t>Мероприятие 2.2.5 Ремонт кровли здания</t>
  </si>
  <si>
    <t>Мероприятие 2.2.4 Ремонт цоколя здания восстановление отмостков по периметру зданий</t>
  </si>
  <si>
    <t>Мероприятие 2.2.3 Ремонт фасада здания (включая ПСД)</t>
  </si>
  <si>
    <t>2.2.6</t>
  </si>
  <si>
    <t>Основоное мероприятие 2.2.6 Обеспечение соответствия учреждений образования противопожарным нормам и требованиям</t>
  </si>
  <si>
    <t>МБОУ "РСОШ"</t>
  </si>
  <si>
    <t>МБДОУ "Детский сад № 1", МБОУ "ЛСОШ", МБОУ "РСОШ"</t>
  </si>
  <si>
    <t>Мероприятие 2.6.4 Ремонт спортивного зала ЦДТ</t>
  </si>
  <si>
    <t>Мероприятие 2.6.5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</si>
  <si>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МБ</t>
  </si>
  <si>
    <t>Основное мероприятие 4.3 Обеспечение отдыхом обучающихся Ловозерского района, находящихся в трудной жизненной ситуации</t>
  </si>
  <si>
    <t>Отдел по образованию администрации Ловозерского района (Снижение выделяемых путевок для обеспечения отдыхом обучающихся, находящихся в трудной жизненной ситуации. Количество отдохнувших и оздоровленных в выездных оздоровительных лагерях и санаториях за пределами  Ловозерского района и Мурманской области - 76 человек (42,2% от плана).</t>
  </si>
  <si>
    <t>4 359,68</t>
  </si>
  <si>
    <t>388,65</t>
  </si>
  <si>
    <t>207,23</t>
  </si>
  <si>
    <t>13349,03</t>
  </si>
  <si>
    <t>49,20</t>
  </si>
  <si>
    <t>934,80</t>
  </si>
  <si>
    <t>130,81</t>
  </si>
  <si>
    <t>188,20</t>
  </si>
  <si>
    <t>Мероприятие 2.1.3 Принятие мер для выравнивания бюджетной обеспеченности бюджета района и поселений, финансовое управлениетерриториальным развитием, принятие мер для снижения рисков недофинансирования ключевых бюджетных услуг на местном уровне</t>
  </si>
  <si>
    <t>Приложение № 1</t>
  </si>
  <si>
    <t>к протоколу заседания</t>
  </si>
  <si>
    <t xml:space="preserve">Программно-целевого совета </t>
  </si>
  <si>
    <t>от 25.10.2017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</si>
</sst>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#,##0.0"/>
    <numFmt numFmtId="167" formatCode="0.0000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7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64" fontId="4" fillId="8" borderId="2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6" borderId="2" xfId="0" applyFont="1" applyFill="1" applyBorder="1" applyAlignment="1">
      <alignment horizontal="center" vertical="center" wrapText="1"/>
    </xf>
    <xf numFmtId="2" fontId="4" fillId="6" borderId="2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2" fontId="2" fillId="8" borderId="2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>
      <alignment horizontal="center" vertical="center" wrapText="1"/>
    </xf>
    <xf numFmtId="4" fontId="4" fillId="8" borderId="2" xfId="0" applyNumberFormat="1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2" fontId="4" fillId="9" borderId="2" xfId="0" applyNumberFormat="1" applyFont="1" applyFill="1" applyBorder="1" applyAlignment="1">
      <alignment horizontal="center" vertical="center" wrapText="1"/>
    </xf>
    <xf numFmtId="164" fontId="4" fillId="9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49" fontId="4" fillId="9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2" fontId="4" fillId="8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2" fontId="0" fillId="0" borderId="0" xfId="0" applyNumberFormat="1" applyBorder="1"/>
    <xf numFmtId="4" fontId="6" fillId="8" borderId="2" xfId="0" applyNumberFormat="1" applyFont="1" applyFill="1" applyBorder="1" applyAlignment="1">
      <alignment horizontal="center" vertical="center" wrapText="1"/>
    </xf>
    <xf numFmtId="2" fontId="6" fillId="8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4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6" fillId="9" borderId="2" xfId="0" applyNumberFormat="1" applyFont="1" applyFill="1" applyBorder="1" applyAlignment="1">
      <alignment horizontal="center" vertical="center" wrapText="1"/>
    </xf>
    <xf numFmtId="166" fontId="6" fillId="9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164" fontId="6" fillId="8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2" fontId="6" fillId="9" borderId="2" xfId="0" applyNumberFormat="1" applyFont="1" applyFill="1" applyBorder="1" applyAlignment="1">
      <alignment horizontal="center" vertical="center" wrapText="1"/>
    </xf>
    <xf numFmtId="164" fontId="6" fillId="9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166" fontId="6" fillId="8" borderId="2" xfId="0" applyNumberFormat="1" applyFont="1" applyFill="1" applyBorder="1" applyAlignment="1">
      <alignment horizontal="center" vertical="center" wrapText="1"/>
    </xf>
    <xf numFmtId="165" fontId="6" fillId="9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2" fontId="3" fillId="9" borderId="2" xfId="0" applyNumberFormat="1" applyFont="1" applyFill="1" applyBorder="1" applyAlignment="1">
      <alignment horizontal="center" vertical="center" wrapText="1"/>
    </xf>
    <xf numFmtId="164" fontId="3" fillId="9" borderId="2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2" fontId="3" fillId="8" borderId="2" xfId="0" applyNumberFormat="1" applyFont="1" applyFill="1" applyBorder="1" applyAlignment="1">
      <alignment horizontal="center" vertical="center" wrapText="1"/>
    </xf>
    <xf numFmtId="164" fontId="3" fillId="8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167" fontId="6" fillId="5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8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left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164" fontId="12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2" fontId="10" fillId="0" borderId="2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49" fontId="4" fillId="8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5" borderId="2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7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4" fillId="8" borderId="2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49" fontId="4" fillId="9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4" fillId="9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49" fontId="3" fillId="9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8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/>
    </xf>
    <xf numFmtId="0" fontId="4" fillId="8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9" borderId="2" xfId="0" applyNumberFormat="1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top" wrapText="1"/>
    </xf>
    <xf numFmtId="49" fontId="2" fillId="8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7" borderId="2" xfId="0" applyNumberFormat="1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4" fillId="9" borderId="2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4" fillId="9" borderId="2" xfId="0" applyNumberFormat="1" applyFont="1" applyFill="1" applyBorder="1" applyAlignment="1">
      <alignment horizontal="center" vertical="center" wrapText="1"/>
    </xf>
    <xf numFmtId="0" fontId="4" fillId="8" borderId="2" xfId="0" applyNumberFormat="1" applyFont="1" applyFill="1" applyBorder="1" applyAlignment="1">
      <alignment horizontal="left" vertical="top" wrapText="1"/>
    </xf>
    <xf numFmtId="0" fontId="6" fillId="8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left" vertical="center" wrapText="1"/>
    </xf>
    <xf numFmtId="49" fontId="4" fillId="8" borderId="2" xfId="0" applyNumberFormat="1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  <color rgb="FFFFCC99"/>
      <color rgb="FFFF99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61"/>
  <sheetViews>
    <sheetView tabSelected="1" zoomScale="120" zoomScaleNormal="120" zoomScaleSheetLayoutView="115" workbookViewId="0">
      <selection activeCell="J11" sqref="J11"/>
    </sheetView>
  </sheetViews>
  <sheetFormatPr defaultRowHeight="15" x14ac:dyDescent="0.25"/>
  <cols>
    <col min="1" max="1" width="6.5703125" style="1" customWidth="1"/>
    <col min="2" max="2" width="61.5703125" customWidth="1"/>
    <col min="3" max="3" width="12.140625" customWidth="1"/>
    <col min="4" max="4" width="14.140625" style="2" customWidth="1"/>
    <col min="5" max="5" width="14.85546875" customWidth="1"/>
    <col min="6" max="7" width="15.85546875" customWidth="1"/>
    <col min="8" max="8" width="41" customWidth="1"/>
    <col min="10" max="10" width="12.5703125" customWidth="1"/>
    <col min="11" max="11" width="10.5703125" bestFit="1" customWidth="1"/>
  </cols>
  <sheetData>
    <row r="1" spans="1:24" ht="15.75" x14ac:dyDescent="0.25">
      <c r="A1" s="96"/>
      <c r="B1" s="38"/>
      <c r="C1" s="38"/>
      <c r="D1" s="39"/>
      <c r="E1" s="38"/>
      <c r="F1" s="144"/>
      <c r="G1" s="144"/>
      <c r="H1" s="144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</row>
    <row r="2" spans="1:24" ht="15.75" x14ac:dyDescent="0.25">
      <c r="A2" s="96"/>
      <c r="B2" s="38"/>
      <c r="C2" s="38"/>
      <c r="D2" s="39"/>
      <c r="E2" s="38"/>
      <c r="F2" s="111"/>
      <c r="G2" s="111"/>
      <c r="H2" s="111" t="s">
        <v>385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24" ht="15.75" x14ac:dyDescent="0.25">
      <c r="A3" s="96"/>
      <c r="B3" s="38"/>
      <c r="C3" s="38"/>
      <c r="D3" s="39"/>
      <c r="E3" s="38"/>
      <c r="F3" s="111"/>
      <c r="G3" s="111"/>
      <c r="H3" s="111" t="s">
        <v>386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ht="15.75" x14ac:dyDescent="0.25">
      <c r="A4" s="96"/>
      <c r="B4" s="38"/>
      <c r="C4" s="38"/>
      <c r="D4" s="39"/>
      <c r="E4" s="38"/>
      <c r="F4" s="111"/>
      <c r="G4" s="111"/>
      <c r="H4" s="111" t="s">
        <v>387</v>
      </c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5.75" x14ac:dyDescent="0.25">
      <c r="A5" s="96"/>
      <c r="B5" s="38"/>
      <c r="C5" s="38"/>
      <c r="D5" s="39"/>
      <c r="E5" s="38"/>
      <c r="F5" s="111"/>
      <c r="G5" s="111"/>
      <c r="H5" s="111" t="s">
        <v>388</v>
      </c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</row>
    <row r="6" spans="1:24" ht="15.75" x14ac:dyDescent="0.25">
      <c r="A6" s="96"/>
      <c r="B6" s="38"/>
      <c r="C6" s="38"/>
      <c r="D6" s="39"/>
      <c r="E6" s="38"/>
      <c r="F6" s="111"/>
      <c r="G6" s="111"/>
      <c r="H6" s="111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</row>
    <row r="7" spans="1:24" ht="15.75" x14ac:dyDescent="0.25">
      <c r="A7" s="96"/>
      <c r="B7" s="38"/>
      <c r="C7" s="38"/>
      <c r="D7" s="39"/>
      <c r="E7" s="38"/>
      <c r="F7" s="111"/>
      <c r="G7" s="111"/>
      <c r="H7" s="111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</row>
    <row r="8" spans="1:24" x14ac:dyDescent="0.25">
      <c r="A8" s="96"/>
      <c r="B8" s="38"/>
      <c r="C8" s="38"/>
      <c r="D8" s="39"/>
      <c r="E8" s="38"/>
      <c r="F8" s="38"/>
      <c r="G8" s="38"/>
      <c r="H8" s="38"/>
      <c r="I8" s="38"/>
      <c r="J8" s="38"/>
      <c r="K8" s="38"/>
      <c r="L8" s="38"/>
    </row>
    <row r="9" spans="1:24" x14ac:dyDescent="0.25">
      <c r="A9" s="153" t="s">
        <v>359</v>
      </c>
      <c r="B9" s="153"/>
      <c r="C9" s="153"/>
      <c r="D9" s="153"/>
      <c r="E9" s="153"/>
      <c r="F9" s="153"/>
      <c r="G9" s="153"/>
      <c r="H9" s="153"/>
      <c r="I9" s="38"/>
      <c r="J9" s="38"/>
      <c r="K9" s="38"/>
      <c r="L9" s="38"/>
    </row>
    <row r="10" spans="1:24" x14ac:dyDescent="0.25">
      <c r="I10" s="38"/>
      <c r="J10" s="38"/>
      <c r="K10" s="38"/>
      <c r="L10" s="38"/>
    </row>
    <row r="11" spans="1:24" ht="16.5" customHeight="1" x14ac:dyDescent="0.25">
      <c r="A11" s="145" t="s">
        <v>0</v>
      </c>
      <c r="B11" s="146" t="s">
        <v>25</v>
      </c>
      <c r="C11" s="146" t="s">
        <v>77</v>
      </c>
      <c r="D11" s="146" t="s">
        <v>1</v>
      </c>
      <c r="E11" s="146"/>
      <c r="F11" s="146"/>
      <c r="G11" s="146" t="s">
        <v>75</v>
      </c>
      <c r="H11" s="146" t="s">
        <v>76</v>
      </c>
      <c r="I11" s="38"/>
      <c r="J11" s="38"/>
      <c r="K11" s="38"/>
      <c r="L11" s="38"/>
    </row>
    <row r="12" spans="1:24" ht="27" customHeight="1" x14ac:dyDescent="0.25">
      <c r="A12" s="145"/>
      <c r="B12" s="146"/>
      <c r="C12" s="146"/>
      <c r="D12" s="9" t="s">
        <v>2</v>
      </c>
      <c r="E12" s="9" t="s">
        <v>74</v>
      </c>
      <c r="F12" s="9" t="s">
        <v>78</v>
      </c>
      <c r="G12" s="146"/>
      <c r="H12" s="146"/>
      <c r="I12" s="38"/>
      <c r="J12" s="38"/>
      <c r="K12" s="38"/>
      <c r="L12" s="38"/>
    </row>
    <row r="13" spans="1:24" ht="16.5" customHeight="1" x14ac:dyDescent="0.25">
      <c r="A13" s="75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12</v>
      </c>
      <c r="I13" s="38"/>
      <c r="J13" s="38"/>
      <c r="K13" s="38"/>
      <c r="L13" s="38"/>
    </row>
    <row r="14" spans="1:24" ht="16.5" customHeight="1" x14ac:dyDescent="0.25">
      <c r="A14" s="152" t="s">
        <v>24</v>
      </c>
      <c r="B14" s="152"/>
      <c r="C14" s="155"/>
      <c r="D14" s="76" t="s">
        <v>4</v>
      </c>
      <c r="E14" s="77">
        <f>SUM(E15:E19)</f>
        <v>675569.01099999994</v>
      </c>
      <c r="F14" s="77">
        <f>SUM(F15:F19)</f>
        <v>447016.16</v>
      </c>
      <c r="G14" s="37">
        <f t="shared" ref="G14:G19" si="0">F14/E14*100</f>
        <v>66.168837338810377</v>
      </c>
      <c r="H14" s="151"/>
      <c r="I14" s="38"/>
      <c r="J14" s="38"/>
      <c r="K14" s="38"/>
      <c r="L14" s="38"/>
    </row>
    <row r="15" spans="1:24" ht="16.5" customHeight="1" x14ac:dyDescent="0.25">
      <c r="A15" s="152"/>
      <c r="B15" s="152"/>
      <c r="C15" s="156"/>
      <c r="D15" s="76" t="s">
        <v>5</v>
      </c>
      <c r="E15" s="77">
        <f>E21+E257+E329+E375+E470+E502+E528+E539+E550+E631+E689+E708+E724+E802</f>
        <v>234314.67099999994</v>
      </c>
      <c r="F15" s="77">
        <f>F21+F257+F329+F375+F470+F502+F528+F539+F550+F631+F689+F708+F724+F802</f>
        <v>153922.32</v>
      </c>
      <c r="G15" s="37">
        <f t="shared" si="0"/>
        <v>65.690432162482921</v>
      </c>
      <c r="H15" s="151"/>
      <c r="I15" s="38"/>
      <c r="J15" s="38"/>
      <c r="K15" s="38"/>
      <c r="L15" s="38"/>
    </row>
    <row r="16" spans="1:24" ht="16.5" customHeight="1" x14ac:dyDescent="0.25">
      <c r="A16" s="152"/>
      <c r="B16" s="152"/>
      <c r="C16" s="156"/>
      <c r="D16" s="76" t="s">
        <v>6</v>
      </c>
      <c r="E16" s="78">
        <f>E22+E258+E330+E376+E471+E503+E529+E540+E551+E632+E690+E709+E725+E803</f>
        <v>419816.11</v>
      </c>
      <c r="F16" s="78">
        <f>F22+F258+F330++F376+F471+F503+F529+F540+F551+F632+F690+F709+F725+F803</f>
        <v>276243.18</v>
      </c>
      <c r="G16" s="37">
        <f t="shared" si="0"/>
        <v>65.800995583518699</v>
      </c>
      <c r="H16" s="151"/>
      <c r="I16" s="38"/>
      <c r="J16" s="40"/>
      <c r="K16" s="40"/>
      <c r="L16" s="38"/>
    </row>
    <row r="17" spans="1:12" ht="16.5" customHeight="1" x14ac:dyDescent="0.25">
      <c r="A17" s="152"/>
      <c r="B17" s="152"/>
      <c r="C17" s="156"/>
      <c r="D17" s="76" t="s">
        <v>23</v>
      </c>
      <c r="E17" s="78">
        <f>E23+E259+E331+E377+E472+E504+E530+E541+E552+E633+E691+E710+E726+E804</f>
        <v>8136.73</v>
      </c>
      <c r="F17" s="78">
        <f>F23+F259+F331+F377+F472++F504+F530+F541+F552+F633+F691+F710+F726+F804</f>
        <v>7855.0399999999991</v>
      </c>
      <c r="G17" s="37">
        <f t="shared" si="0"/>
        <v>96.538044152872217</v>
      </c>
      <c r="H17" s="151"/>
      <c r="I17" s="38"/>
      <c r="J17" s="38"/>
      <c r="K17" s="38"/>
      <c r="L17" s="38"/>
    </row>
    <row r="18" spans="1:12" ht="16.5" customHeight="1" x14ac:dyDescent="0.25">
      <c r="A18" s="152"/>
      <c r="B18" s="152"/>
      <c r="C18" s="156"/>
      <c r="D18" s="76" t="s">
        <v>9</v>
      </c>
      <c r="E18" s="78">
        <f>E24+E260+E332+E378+E473+E505+E531+E542+E553+E634+E696+E711+E727+E805</f>
        <v>12451.5</v>
      </c>
      <c r="F18" s="78">
        <f>F24+F260+F332+F378+F473+F505+F531+F542+F553+F634+F696+F711+F727+F805</f>
        <v>8145.619999999999</v>
      </c>
      <c r="G18" s="37">
        <f t="shared" si="0"/>
        <v>65.41878488535518</v>
      </c>
      <c r="H18" s="151"/>
      <c r="I18" s="38"/>
      <c r="J18" s="38"/>
      <c r="K18" s="38"/>
      <c r="L18" s="38"/>
    </row>
    <row r="19" spans="1:12" ht="21.75" customHeight="1" x14ac:dyDescent="0.25">
      <c r="A19" s="152"/>
      <c r="B19" s="152"/>
      <c r="C19" s="157"/>
      <c r="D19" s="76" t="s">
        <v>358</v>
      </c>
      <c r="E19" s="37">
        <v>850</v>
      </c>
      <c r="F19" s="37">
        <v>850</v>
      </c>
      <c r="G19" s="37">
        <f t="shared" si="0"/>
        <v>100</v>
      </c>
      <c r="H19" s="151"/>
      <c r="I19" s="38"/>
      <c r="J19" s="38"/>
      <c r="K19" s="38"/>
      <c r="L19" s="38"/>
    </row>
    <row r="20" spans="1:12" ht="16.5" customHeight="1" x14ac:dyDescent="0.25">
      <c r="A20" s="148" t="s">
        <v>344</v>
      </c>
      <c r="B20" s="150" t="s">
        <v>144</v>
      </c>
      <c r="C20" s="158"/>
      <c r="D20" s="7" t="s">
        <v>4</v>
      </c>
      <c r="E20" s="13">
        <f>E21+E22+E23+E24</f>
        <v>362880.30999999994</v>
      </c>
      <c r="F20" s="13">
        <f>SUM(F21:F24)</f>
        <v>240881.37999999998</v>
      </c>
      <c r="G20" s="32">
        <f t="shared" ref="G20:G27" si="1">F20/E20*100</f>
        <v>66.380394130505465</v>
      </c>
      <c r="H20" s="149" t="s">
        <v>68</v>
      </c>
      <c r="I20" s="38"/>
      <c r="J20" s="38"/>
      <c r="K20" s="38"/>
      <c r="L20" s="38"/>
    </row>
    <row r="21" spans="1:12" ht="16.5" customHeight="1" x14ac:dyDescent="0.25">
      <c r="A21" s="148"/>
      <c r="B21" s="150"/>
      <c r="C21" s="159"/>
      <c r="D21" s="7" t="s">
        <v>5</v>
      </c>
      <c r="E21" s="13">
        <f t="shared" ref="E21:F24" si="2">E26+E102+E178+E201+E230+E246</f>
        <v>154292.11999999997</v>
      </c>
      <c r="F21" s="13">
        <f t="shared" si="2"/>
        <v>106039.28999999998</v>
      </c>
      <c r="G21" s="32">
        <f t="shared" si="1"/>
        <v>68.726316029619667</v>
      </c>
      <c r="H21" s="149"/>
      <c r="I21" s="38"/>
      <c r="J21" s="40"/>
      <c r="K21" s="40"/>
      <c r="L21" s="38"/>
    </row>
    <row r="22" spans="1:12" ht="16.5" customHeight="1" x14ac:dyDescent="0.25">
      <c r="A22" s="148"/>
      <c r="B22" s="150"/>
      <c r="C22" s="159"/>
      <c r="D22" s="7" t="s">
        <v>6</v>
      </c>
      <c r="E22" s="13">
        <f t="shared" si="2"/>
        <v>194133.19</v>
      </c>
      <c r="F22" s="13">
        <f t="shared" si="2"/>
        <v>124750.95999999999</v>
      </c>
      <c r="G22" s="32">
        <f t="shared" si="1"/>
        <v>64.26050074178454</v>
      </c>
      <c r="H22" s="149"/>
      <c r="I22" s="38"/>
      <c r="J22" s="38"/>
      <c r="K22" s="38"/>
      <c r="L22" s="38"/>
    </row>
    <row r="23" spans="1:12" ht="16.5" customHeight="1" x14ac:dyDescent="0.25">
      <c r="A23" s="148"/>
      <c r="B23" s="150"/>
      <c r="C23" s="159"/>
      <c r="D23" s="7" t="s">
        <v>23</v>
      </c>
      <c r="E23" s="13">
        <f t="shared" si="2"/>
        <v>2565</v>
      </c>
      <c r="F23" s="13">
        <f t="shared" si="2"/>
        <v>2487.91</v>
      </c>
      <c r="G23" s="32">
        <f t="shared" si="1"/>
        <v>96.994541910331378</v>
      </c>
      <c r="H23" s="149"/>
      <c r="I23" s="38"/>
      <c r="J23" s="38"/>
      <c r="K23" s="38"/>
      <c r="L23" s="38"/>
    </row>
    <row r="24" spans="1:12" ht="16.5" customHeight="1" x14ac:dyDescent="0.25">
      <c r="A24" s="148"/>
      <c r="B24" s="150"/>
      <c r="C24" s="160"/>
      <c r="D24" s="14" t="s">
        <v>9</v>
      </c>
      <c r="E24" s="15">
        <f t="shared" si="2"/>
        <v>11890</v>
      </c>
      <c r="F24" s="15">
        <f t="shared" si="2"/>
        <v>7603.2199999999993</v>
      </c>
      <c r="G24" s="34">
        <f t="shared" si="1"/>
        <v>63.946341463414626</v>
      </c>
      <c r="H24" s="149"/>
      <c r="I24" s="38"/>
      <c r="J24" s="38"/>
      <c r="K24" s="38"/>
      <c r="L24" s="38"/>
    </row>
    <row r="25" spans="1:12" ht="16.5" customHeight="1" x14ac:dyDescent="0.25">
      <c r="A25" s="128" t="s">
        <v>3</v>
      </c>
      <c r="B25" s="139" t="s">
        <v>10</v>
      </c>
      <c r="C25" s="135"/>
      <c r="D25" s="53" t="s">
        <v>4</v>
      </c>
      <c r="E25" s="48">
        <f>E26+E27+E28+E29</f>
        <v>315564.02</v>
      </c>
      <c r="F25" s="49">
        <f>SUM(F26:F29)</f>
        <v>206951.31</v>
      </c>
      <c r="G25" s="54">
        <f t="shared" si="1"/>
        <v>65.581402467873232</v>
      </c>
      <c r="H25" s="147" t="s">
        <v>66</v>
      </c>
      <c r="I25" s="38"/>
      <c r="J25" s="38"/>
      <c r="K25" s="38"/>
      <c r="L25" s="38"/>
    </row>
    <row r="26" spans="1:12" ht="16.5" customHeight="1" x14ac:dyDescent="0.25">
      <c r="A26" s="128"/>
      <c r="B26" s="139"/>
      <c r="C26" s="135"/>
      <c r="D26" s="53" t="s">
        <v>5</v>
      </c>
      <c r="E26" s="49">
        <f>E32+E42+E57+E67+E82</f>
        <v>126468.98999999999</v>
      </c>
      <c r="F26" s="49">
        <f>F32+F42+F57+F67+F82</f>
        <v>85497.15</v>
      </c>
      <c r="G26" s="54">
        <f t="shared" si="1"/>
        <v>67.603251990863527</v>
      </c>
      <c r="H26" s="147"/>
      <c r="I26" s="38"/>
      <c r="J26" s="38"/>
      <c r="K26" s="38"/>
      <c r="L26" s="38"/>
    </row>
    <row r="27" spans="1:12" ht="16.5" customHeight="1" x14ac:dyDescent="0.25">
      <c r="A27" s="128"/>
      <c r="B27" s="139"/>
      <c r="C27" s="135"/>
      <c r="D27" s="53" t="s">
        <v>6</v>
      </c>
      <c r="E27" s="49">
        <f>E33+E43+E58+E68+E83</f>
        <v>182020.03</v>
      </c>
      <c r="F27" s="49">
        <f>F33+F43+F58+F68+F83</f>
        <v>116903.79</v>
      </c>
      <c r="G27" s="54">
        <f t="shared" si="1"/>
        <v>64.225783283301283</v>
      </c>
      <c r="H27" s="147"/>
      <c r="I27" s="38"/>
      <c r="J27" s="38"/>
      <c r="K27" s="38"/>
      <c r="L27" s="38"/>
    </row>
    <row r="28" spans="1:12" ht="16.5" customHeight="1" x14ac:dyDescent="0.25">
      <c r="A28" s="128"/>
      <c r="B28" s="139"/>
      <c r="C28" s="135"/>
      <c r="D28" s="53" t="s">
        <v>23</v>
      </c>
      <c r="E28" s="49">
        <f>E34+E44+E59+E69+E85</f>
        <v>0</v>
      </c>
      <c r="F28" s="49">
        <v>0</v>
      </c>
      <c r="G28" s="54">
        <v>0</v>
      </c>
      <c r="H28" s="147"/>
      <c r="I28" s="38"/>
      <c r="J28" s="38"/>
      <c r="K28" s="38"/>
      <c r="L28" s="38"/>
    </row>
    <row r="29" spans="1:12" ht="16.5" customHeight="1" x14ac:dyDescent="0.25">
      <c r="A29" s="128"/>
      <c r="B29" s="139"/>
      <c r="C29" s="135"/>
      <c r="D29" s="53" t="s">
        <v>9</v>
      </c>
      <c r="E29" s="49">
        <f>E35+E45+E60+E70+E84</f>
        <v>7075</v>
      </c>
      <c r="F29" s="48">
        <f>F35+F45+F60+F70+F84</f>
        <v>4550.37</v>
      </c>
      <c r="G29" s="54">
        <f>F29/E29*100</f>
        <v>64.316183745583032</v>
      </c>
      <c r="H29" s="147"/>
      <c r="I29" s="38"/>
      <c r="J29" s="38"/>
      <c r="K29" s="38"/>
      <c r="L29" s="38"/>
    </row>
    <row r="30" spans="1:12" ht="16.5" customHeight="1" x14ac:dyDescent="0.25">
      <c r="A30" s="120" t="s">
        <v>79</v>
      </c>
      <c r="B30" s="120"/>
      <c r="C30" s="120"/>
      <c r="D30" s="120"/>
      <c r="E30" s="120"/>
      <c r="F30" s="120"/>
      <c r="G30" s="120"/>
      <c r="H30" s="120"/>
      <c r="I30" s="38"/>
      <c r="J30" s="38"/>
      <c r="K30" s="38"/>
      <c r="L30" s="38"/>
    </row>
    <row r="31" spans="1:12" ht="16.5" customHeight="1" x14ac:dyDescent="0.25">
      <c r="A31" s="127" t="s">
        <v>82</v>
      </c>
      <c r="B31" s="137" t="s">
        <v>81</v>
      </c>
      <c r="C31" s="113"/>
      <c r="D31" s="51" t="s">
        <v>4</v>
      </c>
      <c r="E31" s="42">
        <f>SUM(E32:E35)</f>
        <v>132413.79</v>
      </c>
      <c r="F31" s="42">
        <f>SUM(F32:F35)</f>
        <v>84408.76</v>
      </c>
      <c r="G31" s="43">
        <f>F31/E31*100</f>
        <v>63.74620045238489</v>
      </c>
      <c r="H31" s="123" t="s">
        <v>65</v>
      </c>
      <c r="I31" s="38"/>
      <c r="J31" s="38"/>
      <c r="K31" s="38"/>
      <c r="L31" s="38"/>
    </row>
    <row r="32" spans="1:12" ht="16.5" customHeight="1" x14ac:dyDescent="0.25">
      <c r="A32" s="127"/>
      <c r="B32" s="137"/>
      <c r="C32" s="154"/>
      <c r="D32" s="10" t="s">
        <v>5</v>
      </c>
      <c r="E32" s="23">
        <f t="shared" ref="E32:F35" si="3">E37</f>
        <v>63637.99</v>
      </c>
      <c r="F32" s="31">
        <f t="shared" si="3"/>
        <v>42714.17</v>
      </c>
      <c r="G32" s="31">
        <f>F32/E32*100</f>
        <v>67.120551733327844</v>
      </c>
      <c r="H32" s="123"/>
      <c r="I32" s="38"/>
      <c r="J32" s="38"/>
      <c r="K32" s="38"/>
      <c r="L32" s="38"/>
    </row>
    <row r="33" spans="1:12" ht="16.5" customHeight="1" x14ac:dyDescent="0.25">
      <c r="A33" s="127"/>
      <c r="B33" s="137"/>
      <c r="C33" s="154"/>
      <c r="D33" s="10" t="s">
        <v>6</v>
      </c>
      <c r="E33" s="23">
        <f t="shared" si="3"/>
        <v>61850.8</v>
      </c>
      <c r="F33" s="31">
        <f t="shared" si="3"/>
        <v>37264.22</v>
      </c>
      <c r="G33" s="31">
        <f>F33/E33*100</f>
        <v>60.248565903755491</v>
      </c>
      <c r="H33" s="123"/>
      <c r="I33" s="38"/>
      <c r="J33" s="40"/>
      <c r="K33" s="41"/>
      <c r="L33" s="38"/>
    </row>
    <row r="34" spans="1:12" ht="16.5" customHeight="1" x14ac:dyDescent="0.25">
      <c r="A34" s="127"/>
      <c r="B34" s="137"/>
      <c r="C34" s="154"/>
      <c r="D34" s="10" t="s">
        <v>23</v>
      </c>
      <c r="E34" s="23">
        <f t="shared" si="3"/>
        <v>0</v>
      </c>
      <c r="F34" s="23">
        <f t="shared" si="3"/>
        <v>0</v>
      </c>
      <c r="G34" s="31">
        <v>0</v>
      </c>
      <c r="H34" s="123"/>
      <c r="I34" s="38"/>
      <c r="J34" s="38"/>
      <c r="K34" s="38"/>
      <c r="L34" s="38"/>
    </row>
    <row r="35" spans="1:12" ht="14.25" customHeight="1" x14ac:dyDescent="0.25">
      <c r="A35" s="127"/>
      <c r="B35" s="137"/>
      <c r="C35" s="114"/>
      <c r="D35" s="10" t="s">
        <v>9</v>
      </c>
      <c r="E35" s="23">
        <f t="shared" si="3"/>
        <v>6925</v>
      </c>
      <c r="F35" s="31">
        <f t="shared" si="3"/>
        <v>4430.37</v>
      </c>
      <c r="G35" s="31">
        <f>F35/E35*100</f>
        <v>63.976462093862821</v>
      </c>
      <c r="H35" s="123"/>
      <c r="I35" s="38"/>
      <c r="J35" s="38"/>
      <c r="K35" s="38"/>
      <c r="L35" s="38"/>
    </row>
    <row r="36" spans="1:12" ht="16.5" customHeight="1" x14ac:dyDescent="0.25">
      <c r="A36" s="121" t="s">
        <v>80</v>
      </c>
      <c r="B36" s="162" t="s">
        <v>326</v>
      </c>
      <c r="C36" s="115"/>
      <c r="D36" s="56" t="s">
        <v>4</v>
      </c>
      <c r="E36" s="44">
        <f>SUM(E37:E40)</f>
        <v>132413.79</v>
      </c>
      <c r="F36" s="44">
        <f>F37+F38+F39+F40</f>
        <v>84408.76</v>
      </c>
      <c r="G36" s="46">
        <f>F36/E36*100</f>
        <v>63.74620045238489</v>
      </c>
      <c r="H36" s="117" t="s">
        <v>65</v>
      </c>
      <c r="I36" s="38"/>
      <c r="J36" s="38"/>
      <c r="K36" s="38"/>
      <c r="L36" s="38"/>
    </row>
    <row r="37" spans="1:12" ht="16.5" customHeight="1" x14ac:dyDescent="0.25">
      <c r="A37" s="121"/>
      <c r="B37" s="162"/>
      <c r="C37" s="115"/>
      <c r="D37" s="3" t="s">
        <v>5</v>
      </c>
      <c r="E37" s="6">
        <v>63637.99</v>
      </c>
      <c r="F37" s="5">
        <v>42714.17</v>
      </c>
      <c r="G37" s="36">
        <f>F37/E37*100</f>
        <v>67.120551733327844</v>
      </c>
      <c r="H37" s="117"/>
      <c r="I37" s="38"/>
      <c r="J37" s="38"/>
      <c r="K37" s="38"/>
      <c r="L37" s="38"/>
    </row>
    <row r="38" spans="1:12" ht="16.5" customHeight="1" x14ac:dyDescent="0.25">
      <c r="A38" s="121"/>
      <c r="B38" s="162"/>
      <c r="C38" s="115"/>
      <c r="D38" s="3" t="s">
        <v>6</v>
      </c>
      <c r="E38" s="6">
        <v>61850.8</v>
      </c>
      <c r="F38" s="5">
        <v>37264.22</v>
      </c>
      <c r="G38" s="36">
        <f>F38/E38*100</f>
        <v>60.248565903755491</v>
      </c>
      <c r="H38" s="117"/>
      <c r="I38" s="38"/>
      <c r="J38" s="38"/>
      <c r="K38" s="38"/>
      <c r="L38" s="38"/>
    </row>
    <row r="39" spans="1:12" ht="16.5" customHeight="1" x14ac:dyDescent="0.25">
      <c r="A39" s="121"/>
      <c r="B39" s="162"/>
      <c r="C39" s="115"/>
      <c r="D39" s="3" t="s">
        <v>23</v>
      </c>
      <c r="E39" s="6">
        <v>0</v>
      </c>
      <c r="F39" s="5">
        <v>0</v>
      </c>
      <c r="G39" s="36">
        <v>0</v>
      </c>
      <c r="H39" s="117"/>
      <c r="I39" s="38"/>
      <c r="J39" s="38"/>
      <c r="K39" s="38"/>
      <c r="L39" s="38"/>
    </row>
    <row r="40" spans="1:12" ht="16.5" customHeight="1" x14ac:dyDescent="0.25">
      <c r="A40" s="121"/>
      <c r="B40" s="162"/>
      <c r="C40" s="115"/>
      <c r="D40" s="3" t="s">
        <v>9</v>
      </c>
      <c r="E40" s="6">
        <v>6925</v>
      </c>
      <c r="F40" s="5">
        <v>4430.37</v>
      </c>
      <c r="G40" s="36">
        <f>F40/E40*100</f>
        <v>63.976462093862821</v>
      </c>
      <c r="H40" s="117"/>
      <c r="I40" s="38"/>
      <c r="J40" s="38"/>
      <c r="K40" s="38"/>
      <c r="L40" s="38"/>
    </row>
    <row r="41" spans="1:12" ht="16.5" customHeight="1" x14ac:dyDescent="0.25">
      <c r="A41" s="127" t="s">
        <v>83</v>
      </c>
      <c r="B41" s="137" t="s">
        <v>84</v>
      </c>
      <c r="C41" s="113"/>
      <c r="D41" s="51" t="s">
        <v>4</v>
      </c>
      <c r="E41" s="62">
        <f>E42+E43+E44+E45</f>
        <v>135201.96</v>
      </c>
      <c r="F41" s="42">
        <f>SUM(F42:F45)</f>
        <v>89891.14</v>
      </c>
      <c r="G41" s="43">
        <f>F41/E41*100</f>
        <v>66.486565727301596</v>
      </c>
      <c r="H41" s="123" t="s">
        <v>86</v>
      </c>
      <c r="I41" s="38"/>
      <c r="J41" s="38"/>
      <c r="K41" s="38"/>
      <c r="L41" s="38"/>
    </row>
    <row r="42" spans="1:12" ht="16.5" customHeight="1" x14ac:dyDescent="0.25">
      <c r="A42" s="127"/>
      <c r="B42" s="137"/>
      <c r="C42" s="154"/>
      <c r="D42" s="10" t="s">
        <v>5</v>
      </c>
      <c r="E42" s="23">
        <f>E47+E52</f>
        <v>34004.03</v>
      </c>
      <c r="F42" s="31">
        <f>F47+F52</f>
        <v>21764.02</v>
      </c>
      <c r="G42" s="31">
        <f>F42/E42*100</f>
        <v>64.004237144832544</v>
      </c>
      <c r="H42" s="123"/>
      <c r="I42" s="38"/>
      <c r="J42" s="38"/>
      <c r="K42" s="38"/>
      <c r="L42" s="38"/>
    </row>
    <row r="43" spans="1:12" ht="16.5" customHeight="1" x14ac:dyDescent="0.25">
      <c r="A43" s="127"/>
      <c r="B43" s="137"/>
      <c r="C43" s="154"/>
      <c r="D43" s="10" t="s">
        <v>6</v>
      </c>
      <c r="E43" s="23">
        <f>E48+E53</f>
        <v>101047.93</v>
      </c>
      <c r="F43" s="23">
        <f>F48+F53</f>
        <v>68007.12</v>
      </c>
      <c r="G43" s="31">
        <f>F43/E43*100</f>
        <v>67.301843788388339</v>
      </c>
      <c r="H43" s="123"/>
      <c r="I43" s="38"/>
      <c r="J43" s="38"/>
      <c r="K43" s="38"/>
      <c r="L43" s="38"/>
    </row>
    <row r="44" spans="1:12" ht="16.5" customHeight="1" x14ac:dyDescent="0.25">
      <c r="A44" s="127"/>
      <c r="B44" s="137"/>
      <c r="C44" s="154"/>
      <c r="D44" s="10" t="s">
        <v>23</v>
      </c>
      <c r="E44" s="23">
        <v>0</v>
      </c>
      <c r="F44" s="23">
        <v>0</v>
      </c>
      <c r="G44" s="31">
        <v>0</v>
      </c>
      <c r="H44" s="123"/>
      <c r="I44" s="38"/>
      <c r="J44" s="38"/>
      <c r="K44" s="38"/>
      <c r="L44" s="38"/>
    </row>
    <row r="45" spans="1:12" ht="16.5" customHeight="1" x14ac:dyDescent="0.25">
      <c r="A45" s="127"/>
      <c r="B45" s="137"/>
      <c r="C45" s="114"/>
      <c r="D45" s="10" t="s">
        <v>9</v>
      </c>
      <c r="E45" s="23">
        <f>E50+E55</f>
        <v>150</v>
      </c>
      <c r="F45" s="31">
        <f>F50+F55</f>
        <v>120</v>
      </c>
      <c r="G45" s="31">
        <f>F45/E45*100</f>
        <v>80</v>
      </c>
      <c r="H45" s="123"/>
      <c r="I45" s="38"/>
      <c r="J45" s="38"/>
      <c r="K45" s="38"/>
      <c r="L45" s="38"/>
    </row>
    <row r="46" spans="1:12" ht="16.5" customHeight="1" x14ac:dyDescent="0.25">
      <c r="A46" s="121" t="s">
        <v>28</v>
      </c>
      <c r="B46" s="115" t="s">
        <v>85</v>
      </c>
      <c r="C46" s="115"/>
      <c r="D46" s="56" t="s">
        <v>4</v>
      </c>
      <c r="E46" s="44">
        <f>E47+E48+E49+E50</f>
        <v>132382.76999999999</v>
      </c>
      <c r="F46" s="44">
        <f>F47+F48+F49+F50</f>
        <v>87072.42</v>
      </c>
      <c r="G46" s="45">
        <f>F46/E46*100</f>
        <v>65.773227135223109</v>
      </c>
      <c r="H46" s="117" t="s">
        <v>86</v>
      </c>
      <c r="I46" s="38"/>
      <c r="J46" s="38"/>
      <c r="K46" s="38"/>
      <c r="L46" s="38"/>
    </row>
    <row r="47" spans="1:12" ht="16.5" customHeight="1" x14ac:dyDescent="0.25">
      <c r="A47" s="121"/>
      <c r="B47" s="115"/>
      <c r="C47" s="115"/>
      <c r="D47" s="3" t="s">
        <v>5</v>
      </c>
      <c r="E47" s="6">
        <v>33863.07</v>
      </c>
      <c r="F47" s="5">
        <v>21623.08</v>
      </c>
      <c r="G47" s="5">
        <f>F47/E47*100</f>
        <v>63.854458559132418</v>
      </c>
      <c r="H47" s="117"/>
      <c r="I47" s="38"/>
      <c r="J47" s="38"/>
      <c r="K47" s="38"/>
      <c r="L47" s="38"/>
    </row>
    <row r="48" spans="1:12" ht="16.5" customHeight="1" x14ac:dyDescent="0.25">
      <c r="A48" s="121"/>
      <c r="B48" s="115"/>
      <c r="C48" s="115"/>
      <c r="D48" s="3" t="s">
        <v>6</v>
      </c>
      <c r="E48" s="6">
        <v>98369.7</v>
      </c>
      <c r="F48" s="5">
        <v>65329.34</v>
      </c>
      <c r="G48" s="5">
        <f>F48/E48*100</f>
        <v>66.412055744807603</v>
      </c>
      <c r="H48" s="117"/>
      <c r="I48" s="38"/>
      <c r="J48" s="38"/>
      <c r="K48" s="38"/>
      <c r="L48" s="38"/>
    </row>
    <row r="49" spans="1:12" ht="16.5" customHeight="1" x14ac:dyDescent="0.25">
      <c r="A49" s="121"/>
      <c r="B49" s="116"/>
      <c r="C49" s="115"/>
      <c r="D49" s="3" t="s">
        <v>23</v>
      </c>
      <c r="E49" s="6">
        <v>0</v>
      </c>
      <c r="F49" s="5">
        <v>0</v>
      </c>
      <c r="G49" s="5">
        <v>0</v>
      </c>
      <c r="H49" s="118"/>
      <c r="I49" s="38"/>
      <c r="J49" s="38"/>
      <c r="K49" s="38"/>
      <c r="L49" s="38"/>
    </row>
    <row r="50" spans="1:12" ht="16.5" customHeight="1" x14ac:dyDescent="0.25">
      <c r="A50" s="121"/>
      <c r="B50" s="116"/>
      <c r="C50" s="115"/>
      <c r="D50" s="3" t="s">
        <v>9</v>
      </c>
      <c r="E50" s="6">
        <v>150</v>
      </c>
      <c r="F50" s="5">
        <v>120</v>
      </c>
      <c r="G50" s="5">
        <f>F50/E50*100</f>
        <v>80</v>
      </c>
      <c r="H50" s="118"/>
      <c r="I50" s="38"/>
      <c r="J50" s="38"/>
      <c r="K50" s="38"/>
      <c r="L50" s="38"/>
    </row>
    <row r="51" spans="1:12" ht="16.5" customHeight="1" x14ac:dyDescent="0.25">
      <c r="A51" s="121" t="s">
        <v>29</v>
      </c>
      <c r="B51" s="115" t="s">
        <v>87</v>
      </c>
      <c r="C51" s="115"/>
      <c r="D51" s="56" t="s">
        <v>4</v>
      </c>
      <c r="E51" s="44">
        <f>E52+E53+E54+E55</f>
        <v>2819.19</v>
      </c>
      <c r="F51" s="45">
        <f>SUM(F52:F55)</f>
        <v>2818.7200000000003</v>
      </c>
      <c r="G51" s="45">
        <f>F51/E51*100</f>
        <v>99.983328544723847</v>
      </c>
      <c r="H51" s="117" t="s">
        <v>88</v>
      </c>
      <c r="I51" s="38"/>
      <c r="J51" s="38"/>
      <c r="K51" s="38"/>
      <c r="L51" s="38"/>
    </row>
    <row r="52" spans="1:12" ht="16.5" customHeight="1" x14ac:dyDescent="0.25">
      <c r="A52" s="121"/>
      <c r="B52" s="115"/>
      <c r="C52" s="115"/>
      <c r="D52" s="3" t="s">
        <v>5</v>
      </c>
      <c r="E52" s="6">
        <v>140.96</v>
      </c>
      <c r="F52" s="5">
        <v>140.94</v>
      </c>
      <c r="G52" s="5">
        <f>F52/E52*100</f>
        <v>99.985811577752543</v>
      </c>
      <c r="H52" s="117"/>
      <c r="I52" s="38"/>
      <c r="J52" s="38"/>
      <c r="K52" s="38"/>
      <c r="L52" s="38"/>
    </row>
    <row r="53" spans="1:12" ht="16.5" customHeight="1" x14ac:dyDescent="0.25">
      <c r="A53" s="121"/>
      <c r="B53" s="115"/>
      <c r="C53" s="115"/>
      <c r="D53" s="3" t="s">
        <v>6</v>
      </c>
      <c r="E53" s="6">
        <v>2678.23</v>
      </c>
      <c r="F53" s="5">
        <v>2677.78</v>
      </c>
      <c r="G53" s="5">
        <f>F53/E53*100</f>
        <v>99.983197858287014</v>
      </c>
      <c r="H53" s="117"/>
      <c r="I53" s="38"/>
      <c r="J53" s="38"/>
      <c r="K53" s="38"/>
      <c r="L53" s="38"/>
    </row>
    <row r="54" spans="1:12" ht="16.5" customHeight="1" x14ac:dyDescent="0.25">
      <c r="A54" s="121"/>
      <c r="B54" s="115"/>
      <c r="C54" s="115"/>
      <c r="D54" s="3" t="s">
        <v>23</v>
      </c>
      <c r="E54" s="6">
        <v>0</v>
      </c>
      <c r="F54" s="5">
        <v>0</v>
      </c>
      <c r="G54" s="5">
        <v>0</v>
      </c>
      <c r="H54" s="117"/>
      <c r="I54" s="38"/>
      <c r="J54" s="38"/>
      <c r="K54" s="38"/>
      <c r="L54" s="38"/>
    </row>
    <row r="55" spans="1:12" ht="16.5" customHeight="1" x14ac:dyDescent="0.25">
      <c r="A55" s="121"/>
      <c r="B55" s="115"/>
      <c r="C55" s="115"/>
      <c r="D55" s="3" t="s">
        <v>9</v>
      </c>
      <c r="E55" s="6">
        <v>0</v>
      </c>
      <c r="F55" s="5">
        <v>0</v>
      </c>
      <c r="G55" s="5">
        <v>0</v>
      </c>
      <c r="H55" s="117"/>
      <c r="I55" s="38"/>
      <c r="J55" s="38"/>
      <c r="K55" s="38"/>
      <c r="L55" s="38"/>
    </row>
    <row r="56" spans="1:12" ht="16.5" customHeight="1" x14ac:dyDescent="0.25">
      <c r="A56" s="127" t="s">
        <v>30</v>
      </c>
      <c r="B56" s="124" t="s">
        <v>89</v>
      </c>
      <c r="C56" s="124"/>
      <c r="D56" s="51" t="s">
        <v>4</v>
      </c>
      <c r="E56" s="42">
        <f>E57+E58+E59+E60</f>
        <v>41814.17</v>
      </c>
      <c r="F56" s="43">
        <f>SUM(F57:F60)</f>
        <v>28653.63</v>
      </c>
      <c r="G56" s="43">
        <f>F56/E56*100</f>
        <v>68.526124038812682</v>
      </c>
      <c r="H56" s="123" t="s">
        <v>90</v>
      </c>
      <c r="I56" s="38"/>
      <c r="J56" s="38"/>
      <c r="K56" s="38"/>
      <c r="L56" s="38"/>
    </row>
    <row r="57" spans="1:12" ht="16.5" customHeight="1" x14ac:dyDescent="0.25">
      <c r="A57" s="127"/>
      <c r="B57" s="124"/>
      <c r="C57" s="124"/>
      <c r="D57" s="10" t="s">
        <v>5</v>
      </c>
      <c r="E57" s="23">
        <f>E62</f>
        <v>26227.97</v>
      </c>
      <c r="F57" s="31">
        <f>F62</f>
        <v>18697.7</v>
      </c>
      <c r="G57" s="31">
        <f>F57/E57*100</f>
        <v>71.289161913788973</v>
      </c>
      <c r="H57" s="123"/>
      <c r="I57" s="38"/>
      <c r="J57" s="38"/>
      <c r="K57" s="38"/>
      <c r="L57" s="38"/>
    </row>
    <row r="58" spans="1:12" ht="16.5" customHeight="1" x14ac:dyDescent="0.25">
      <c r="A58" s="127"/>
      <c r="B58" s="124"/>
      <c r="C58" s="124"/>
      <c r="D58" s="10" t="s">
        <v>6</v>
      </c>
      <c r="E58" s="23">
        <f>E63</f>
        <v>15586.2</v>
      </c>
      <c r="F58" s="31">
        <f>F63</f>
        <v>9955.93</v>
      </c>
      <c r="G58" s="31">
        <f>F58/E58*100</f>
        <v>63.876570299367387</v>
      </c>
      <c r="H58" s="123"/>
      <c r="I58" s="38"/>
      <c r="J58" s="38"/>
      <c r="K58" s="38"/>
      <c r="L58" s="38"/>
    </row>
    <row r="59" spans="1:12" ht="16.5" customHeight="1" x14ac:dyDescent="0.25">
      <c r="A59" s="127"/>
      <c r="B59" s="124"/>
      <c r="C59" s="124"/>
      <c r="D59" s="10" t="s">
        <v>23</v>
      </c>
      <c r="E59" s="23">
        <v>0</v>
      </c>
      <c r="F59" s="31">
        <v>0</v>
      </c>
      <c r="G59" s="31">
        <v>0</v>
      </c>
      <c r="H59" s="123"/>
      <c r="I59" s="38"/>
      <c r="J59" s="38"/>
      <c r="K59" s="38"/>
      <c r="L59" s="38"/>
    </row>
    <row r="60" spans="1:12" ht="16.5" customHeight="1" x14ac:dyDescent="0.25">
      <c r="A60" s="127"/>
      <c r="B60" s="124"/>
      <c r="C60" s="124"/>
      <c r="D60" s="10" t="s">
        <v>9</v>
      </c>
      <c r="E60" s="23">
        <v>0</v>
      </c>
      <c r="F60" s="31">
        <v>0</v>
      </c>
      <c r="G60" s="31">
        <v>0</v>
      </c>
      <c r="H60" s="123"/>
      <c r="I60" s="38"/>
      <c r="J60" s="38"/>
      <c r="K60" s="38"/>
      <c r="L60" s="38"/>
    </row>
    <row r="61" spans="1:12" ht="16.5" customHeight="1" x14ac:dyDescent="0.25">
      <c r="A61" s="121" t="s">
        <v>31</v>
      </c>
      <c r="B61" s="115" t="s">
        <v>91</v>
      </c>
      <c r="C61" s="115"/>
      <c r="D61" s="56" t="s">
        <v>4</v>
      </c>
      <c r="E61" s="44">
        <f>E62+E63+E64+E65</f>
        <v>41814.17</v>
      </c>
      <c r="F61" s="45">
        <f>F62+F63+F64+F65</f>
        <v>28653.63</v>
      </c>
      <c r="G61" s="45">
        <f>F61/E61*100</f>
        <v>68.526124038812682</v>
      </c>
      <c r="H61" s="117" t="s">
        <v>90</v>
      </c>
      <c r="I61" s="38"/>
      <c r="J61" s="38"/>
      <c r="K61" s="38"/>
      <c r="L61" s="38"/>
    </row>
    <row r="62" spans="1:12" ht="16.5" customHeight="1" x14ac:dyDescent="0.25">
      <c r="A62" s="121"/>
      <c r="B62" s="115"/>
      <c r="C62" s="115"/>
      <c r="D62" s="3" t="s">
        <v>5</v>
      </c>
      <c r="E62" s="6">
        <v>26227.97</v>
      </c>
      <c r="F62" s="5">
        <v>18697.7</v>
      </c>
      <c r="G62" s="5">
        <f>F62/E62*100</f>
        <v>71.289161913788973</v>
      </c>
      <c r="H62" s="117"/>
      <c r="I62" s="38"/>
      <c r="J62" s="38"/>
      <c r="K62" s="38"/>
      <c r="L62" s="38"/>
    </row>
    <row r="63" spans="1:12" ht="16.5" customHeight="1" x14ac:dyDescent="0.25">
      <c r="A63" s="121"/>
      <c r="B63" s="115"/>
      <c r="C63" s="115"/>
      <c r="D63" s="3" t="s">
        <v>6</v>
      </c>
      <c r="E63" s="6">
        <v>15586.2</v>
      </c>
      <c r="F63" s="5">
        <v>9955.93</v>
      </c>
      <c r="G63" s="5">
        <f>F63/E63*100</f>
        <v>63.876570299367387</v>
      </c>
      <c r="H63" s="117"/>
      <c r="I63" s="38"/>
      <c r="J63" s="38"/>
      <c r="K63" s="38"/>
      <c r="L63" s="38"/>
    </row>
    <row r="64" spans="1:12" ht="16.5" customHeight="1" x14ac:dyDescent="0.25">
      <c r="A64" s="121"/>
      <c r="B64" s="115"/>
      <c r="C64" s="115"/>
      <c r="D64" s="3" t="s">
        <v>9</v>
      </c>
      <c r="E64" s="6">
        <v>0</v>
      </c>
      <c r="F64" s="5">
        <v>0</v>
      </c>
      <c r="G64" s="5">
        <v>0</v>
      </c>
      <c r="H64" s="117"/>
      <c r="I64" s="38"/>
      <c r="J64" s="38"/>
      <c r="K64" s="38"/>
      <c r="L64" s="38"/>
    </row>
    <row r="65" spans="1:12" ht="16.5" customHeight="1" x14ac:dyDescent="0.25">
      <c r="A65" s="121"/>
      <c r="B65" s="115"/>
      <c r="C65" s="115"/>
      <c r="D65" s="3" t="s">
        <v>23</v>
      </c>
      <c r="E65" s="6">
        <v>0</v>
      </c>
      <c r="F65" s="5">
        <v>0</v>
      </c>
      <c r="G65" s="5">
        <v>0</v>
      </c>
      <c r="H65" s="117"/>
      <c r="I65" s="38"/>
      <c r="J65" s="38"/>
      <c r="K65" s="38"/>
      <c r="L65" s="38"/>
    </row>
    <row r="66" spans="1:12" ht="16.5" customHeight="1" x14ac:dyDescent="0.25">
      <c r="A66" s="127" t="s">
        <v>32</v>
      </c>
      <c r="B66" s="124" t="s">
        <v>92</v>
      </c>
      <c r="C66" s="124"/>
      <c r="D66" s="51" t="s">
        <v>4</v>
      </c>
      <c r="E66" s="42">
        <f>E67+E68+E69+E70</f>
        <v>3535.1000000000004</v>
      </c>
      <c r="F66" s="43">
        <f>SUM(F67:F70)</f>
        <v>1676.52</v>
      </c>
      <c r="G66" s="43">
        <f>F66/E66*100</f>
        <v>47.424966761902063</v>
      </c>
      <c r="H66" s="123" t="s">
        <v>65</v>
      </c>
      <c r="I66" s="38"/>
      <c r="J66" s="38"/>
      <c r="K66" s="38"/>
      <c r="L66" s="38"/>
    </row>
    <row r="67" spans="1:12" ht="16.5" customHeight="1" x14ac:dyDescent="0.25">
      <c r="A67" s="127"/>
      <c r="B67" s="124"/>
      <c r="C67" s="124"/>
      <c r="D67" s="10" t="s">
        <v>5</v>
      </c>
      <c r="E67" s="23">
        <f>E72+E77</f>
        <v>0</v>
      </c>
      <c r="F67" s="31">
        <f>F72+F77</f>
        <v>0</v>
      </c>
      <c r="G67" s="31">
        <v>0</v>
      </c>
      <c r="H67" s="123"/>
      <c r="I67" s="38"/>
      <c r="J67" s="38"/>
      <c r="K67" s="38"/>
      <c r="L67" s="38"/>
    </row>
    <row r="68" spans="1:12" ht="16.5" customHeight="1" x14ac:dyDescent="0.25">
      <c r="A68" s="127"/>
      <c r="B68" s="124"/>
      <c r="C68" s="124"/>
      <c r="D68" s="10" t="s">
        <v>6</v>
      </c>
      <c r="E68" s="23">
        <f>E73+E78</f>
        <v>3535.1000000000004</v>
      </c>
      <c r="F68" s="31">
        <f>F73+F78</f>
        <v>1676.52</v>
      </c>
      <c r="G68" s="31">
        <f>F68/E68*100</f>
        <v>47.424966761902063</v>
      </c>
      <c r="H68" s="123"/>
      <c r="I68" s="38"/>
      <c r="J68" s="38"/>
      <c r="K68" s="38"/>
      <c r="L68" s="38"/>
    </row>
    <row r="69" spans="1:12" ht="16.5" customHeight="1" x14ac:dyDescent="0.25">
      <c r="A69" s="127"/>
      <c r="B69" s="124"/>
      <c r="C69" s="124"/>
      <c r="D69" s="10" t="s">
        <v>23</v>
      </c>
      <c r="E69" s="23">
        <v>0</v>
      </c>
      <c r="F69" s="31">
        <v>0</v>
      </c>
      <c r="G69" s="31">
        <v>0</v>
      </c>
      <c r="H69" s="123"/>
      <c r="I69" s="38"/>
      <c r="J69" s="38"/>
      <c r="K69" s="38"/>
      <c r="L69" s="38"/>
    </row>
    <row r="70" spans="1:12" ht="16.5" customHeight="1" x14ac:dyDescent="0.25">
      <c r="A70" s="127"/>
      <c r="B70" s="124"/>
      <c r="C70" s="124"/>
      <c r="D70" s="10" t="s">
        <v>9</v>
      </c>
      <c r="E70" s="23">
        <v>0</v>
      </c>
      <c r="F70" s="31">
        <v>0</v>
      </c>
      <c r="G70" s="31">
        <v>0</v>
      </c>
      <c r="H70" s="123"/>
      <c r="I70" s="38"/>
      <c r="J70" s="38"/>
      <c r="K70" s="38"/>
      <c r="L70" s="38"/>
    </row>
    <row r="71" spans="1:12" ht="16.5" customHeight="1" x14ac:dyDescent="0.25">
      <c r="A71" s="121" t="s">
        <v>33</v>
      </c>
      <c r="B71" s="115" t="s">
        <v>93</v>
      </c>
      <c r="C71" s="115"/>
      <c r="D71" s="56" t="s">
        <v>4</v>
      </c>
      <c r="E71" s="44">
        <f>E72+E73+E74+E75</f>
        <v>69.3</v>
      </c>
      <c r="F71" s="45">
        <f>SUM(F72:F75)</f>
        <v>22.5</v>
      </c>
      <c r="G71" s="45">
        <f>F71/E71*100</f>
        <v>32.467532467532465</v>
      </c>
      <c r="H71" s="117"/>
      <c r="I71" s="38"/>
      <c r="J71" s="38"/>
      <c r="K71" s="38"/>
      <c r="L71" s="38"/>
    </row>
    <row r="72" spans="1:12" ht="16.5" customHeight="1" x14ac:dyDescent="0.25">
      <c r="A72" s="121"/>
      <c r="B72" s="115"/>
      <c r="C72" s="115"/>
      <c r="D72" s="3" t="s">
        <v>5</v>
      </c>
      <c r="E72" s="6">
        <v>0</v>
      </c>
      <c r="F72" s="5">
        <v>0</v>
      </c>
      <c r="G72" s="5">
        <v>0</v>
      </c>
      <c r="H72" s="117"/>
      <c r="I72" s="38"/>
      <c r="J72" s="38"/>
      <c r="K72" s="38"/>
      <c r="L72" s="38"/>
    </row>
    <row r="73" spans="1:12" ht="16.5" customHeight="1" x14ac:dyDescent="0.25">
      <c r="A73" s="121"/>
      <c r="B73" s="115"/>
      <c r="C73" s="115"/>
      <c r="D73" s="3" t="s">
        <v>6</v>
      </c>
      <c r="E73" s="6">
        <v>69.3</v>
      </c>
      <c r="F73" s="5">
        <v>22.5</v>
      </c>
      <c r="G73" s="5">
        <f>F73/E73*100</f>
        <v>32.467532467532465</v>
      </c>
      <c r="H73" s="117"/>
      <c r="I73" s="38"/>
      <c r="J73" s="38"/>
      <c r="K73" s="38"/>
      <c r="L73" s="38"/>
    </row>
    <row r="74" spans="1:12" ht="16.5" customHeight="1" x14ac:dyDescent="0.25">
      <c r="A74" s="121"/>
      <c r="B74" s="115"/>
      <c r="C74" s="115"/>
      <c r="D74" s="3" t="s">
        <v>23</v>
      </c>
      <c r="E74" s="6">
        <v>0</v>
      </c>
      <c r="F74" s="5">
        <v>0</v>
      </c>
      <c r="G74" s="5">
        <v>0</v>
      </c>
      <c r="H74" s="117"/>
      <c r="I74" s="38"/>
      <c r="J74" s="38"/>
      <c r="K74" s="38"/>
      <c r="L74" s="38"/>
    </row>
    <row r="75" spans="1:12" ht="16.5" customHeight="1" x14ac:dyDescent="0.25">
      <c r="A75" s="121"/>
      <c r="B75" s="115"/>
      <c r="C75" s="115"/>
      <c r="D75" s="3" t="s">
        <v>9</v>
      </c>
      <c r="E75" s="6">
        <v>0</v>
      </c>
      <c r="F75" s="5">
        <v>0</v>
      </c>
      <c r="G75" s="5">
        <v>0</v>
      </c>
      <c r="H75" s="117"/>
      <c r="I75" s="38"/>
      <c r="J75" s="38"/>
      <c r="K75" s="38"/>
      <c r="L75" s="38"/>
    </row>
    <row r="76" spans="1:12" ht="16.5" customHeight="1" x14ac:dyDescent="0.25">
      <c r="A76" s="121" t="s">
        <v>34</v>
      </c>
      <c r="B76" s="115" t="s">
        <v>94</v>
      </c>
      <c r="C76" s="115"/>
      <c r="D76" s="56" t="s">
        <v>4</v>
      </c>
      <c r="E76" s="44">
        <f>E77+E78+E79+E80</f>
        <v>3465.8</v>
      </c>
      <c r="F76" s="45">
        <f>SUM(F77:F80)</f>
        <v>1654.02</v>
      </c>
      <c r="G76" s="45">
        <f>F76/E76*100</f>
        <v>47.724046396214433</v>
      </c>
      <c r="H76" s="117" t="s">
        <v>65</v>
      </c>
      <c r="I76" s="38"/>
      <c r="J76" s="38"/>
      <c r="K76" s="38"/>
      <c r="L76" s="38"/>
    </row>
    <row r="77" spans="1:12" ht="16.5" customHeight="1" x14ac:dyDescent="0.25">
      <c r="A77" s="121"/>
      <c r="B77" s="115"/>
      <c r="C77" s="115"/>
      <c r="D77" s="3" t="s">
        <v>5</v>
      </c>
      <c r="E77" s="6">
        <v>0</v>
      </c>
      <c r="F77" s="5">
        <v>0</v>
      </c>
      <c r="G77" s="5">
        <v>0</v>
      </c>
      <c r="H77" s="117"/>
      <c r="I77" s="38"/>
      <c r="J77" s="38"/>
      <c r="K77" s="38"/>
      <c r="L77" s="38"/>
    </row>
    <row r="78" spans="1:12" ht="16.5" customHeight="1" x14ac:dyDescent="0.25">
      <c r="A78" s="121"/>
      <c r="B78" s="115"/>
      <c r="C78" s="115"/>
      <c r="D78" s="3" t="s">
        <v>6</v>
      </c>
      <c r="E78" s="6">
        <v>3465.8</v>
      </c>
      <c r="F78" s="5">
        <v>1654.02</v>
      </c>
      <c r="G78" s="5">
        <f>F78/E78*100</f>
        <v>47.724046396214433</v>
      </c>
      <c r="H78" s="117"/>
      <c r="I78" s="38"/>
      <c r="J78" s="38"/>
      <c r="K78" s="38"/>
      <c r="L78" s="38"/>
    </row>
    <row r="79" spans="1:12" ht="16.5" customHeight="1" x14ac:dyDescent="0.25">
      <c r="A79" s="121"/>
      <c r="B79" s="115"/>
      <c r="C79" s="115"/>
      <c r="D79" s="3" t="s">
        <v>23</v>
      </c>
      <c r="E79" s="6">
        <v>0</v>
      </c>
      <c r="F79" s="5">
        <v>0</v>
      </c>
      <c r="G79" s="5">
        <v>0</v>
      </c>
      <c r="H79" s="117"/>
      <c r="I79" s="38"/>
      <c r="J79" s="38"/>
      <c r="K79" s="38"/>
      <c r="L79" s="38"/>
    </row>
    <row r="80" spans="1:12" ht="16.5" customHeight="1" x14ac:dyDescent="0.25">
      <c r="A80" s="121"/>
      <c r="B80" s="115"/>
      <c r="C80" s="115"/>
      <c r="D80" s="3" t="s">
        <v>9</v>
      </c>
      <c r="E80" s="6">
        <v>0</v>
      </c>
      <c r="F80" s="5">
        <v>0</v>
      </c>
      <c r="G80" s="5">
        <v>0</v>
      </c>
      <c r="H80" s="117"/>
      <c r="I80" s="38"/>
      <c r="J80" s="38"/>
      <c r="K80" s="38"/>
      <c r="L80" s="38"/>
    </row>
    <row r="81" spans="1:12" ht="16.5" customHeight="1" x14ac:dyDescent="0.25">
      <c r="A81" s="127" t="s">
        <v>35</v>
      </c>
      <c r="B81" s="124" t="s">
        <v>95</v>
      </c>
      <c r="C81" s="124"/>
      <c r="D81" s="51" t="s">
        <v>4</v>
      </c>
      <c r="E81" s="42">
        <f>E82+E83+E84+E85</f>
        <v>2599</v>
      </c>
      <c r="F81" s="43">
        <f>SUM(F82:F85)</f>
        <v>2321.2600000000002</v>
      </c>
      <c r="G81" s="43">
        <f>F81/E81*100</f>
        <v>89.313582146979627</v>
      </c>
      <c r="H81" s="123" t="s">
        <v>96</v>
      </c>
      <c r="I81" s="38"/>
      <c r="J81" s="38"/>
      <c r="K81" s="38"/>
      <c r="L81" s="38"/>
    </row>
    <row r="82" spans="1:12" ht="16.5" customHeight="1" x14ac:dyDescent="0.25">
      <c r="A82" s="127"/>
      <c r="B82" s="124"/>
      <c r="C82" s="124"/>
      <c r="D82" s="10" t="s">
        <v>5</v>
      </c>
      <c r="E82" s="23">
        <v>2599</v>
      </c>
      <c r="F82" s="31">
        <f>F87+F92+F97</f>
        <v>2321.2600000000002</v>
      </c>
      <c r="G82" s="31">
        <f>F82/E82*100</f>
        <v>89.313582146979627</v>
      </c>
      <c r="H82" s="123"/>
      <c r="I82" s="38"/>
      <c r="J82" s="38"/>
      <c r="K82" s="38"/>
      <c r="L82" s="38"/>
    </row>
    <row r="83" spans="1:12" ht="16.5" customHeight="1" x14ac:dyDescent="0.25">
      <c r="A83" s="127"/>
      <c r="B83" s="124"/>
      <c r="C83" s="124"/>
      <c r="D83" s="10" t="s">
        <v>6</v>
      </c>
      <c r="E83" s="23">
        <v>0</v>
      </c>
      <c r="F83" s="31">
        <v>0</v>
      </c>
      <c r="G83" s="31">
        <v>0</v>
      </c>
      <c r="H83" s="123"/>
      <c r="I83" s="38"/>
      <c r="J83" s="38"/>
      <c r="K83" s="38"/>
      <c r="L83" s="38"/>
    </row>
    <row r="84" spans="1:12" ht="16.5" customHeight="1" x14ac:dyDescent="0.25">
      <c r="A84" s="127"/>
      <c r="B84" s="124"/>
      <c r="C84" s="124"/>
      <c r="D84" s="10" t="s">
        <v>9</v>
      </c>
      <c r="E84" s="23">
        <v>0</v>
      </c>
      <c r="F84" s="31">
        <v>0</v>
      </c>
      <c r="G84" s="31">
        <v>0</v>
      </c>
      <c r="H84" s="123"/>
      <c r="I84" s="38"/>
      <c r="J84" s="38"/>
      <c r="K84" s="38"/>
      <c r="L84" s="38"/>
    </row>
    <row r="85" spans="1:12" ht="16.5" customHeight="1" x14ac:dyDescent="0.25">
      <c r="A85" s="127"/>
      <c r="B85" s="124"/>
      <c r="C85" s="124"/>
      <c r="D85" s="10" t="s">
        <v>23</v>
      </c>
      <c r="E85" s="23">
        <v>0</v>
      </c>
      <c r="F85" s="31">
        <v>0</v>
      </c>
      <c r="G85" s="31">
        <v>0</v>
      </c>
      <c r="H85" s="123"/>
      <c r="I85" s="38"/>
      <c r="J85" s="38"/>
      <c r="K85" s="38"/>
      <c r="L85" s="38"/>
    </row>
    <row r="86" spans="1:12" ht="16.5" customHeight="1" x14ac:dyDescent="0.25">
      <c r="A86" s="121" t="s">
        <v>97</v>
      </c>
      <c r="B86" s="115" t="s">
        <v>98</v>
      </c>
      <c r="C86" s="115"/>
      <c r="D86" s="56" t="s">
        <v>4</v>
      </c>
      <c r="E86" s="44">
        <f>E87+E88+E89+E90</f>
        <v>1299</v>
      </c>
      <c r="F86" s="45">
        <f>SUM(F87:F90)</f>
        <v>1083.5</v>
      </c>
      <c r="G86" s="45">
        <f>F86/E86*100</f>
        <v>83.410315627405694</v>
      </c>
      <c r="H86" s="117" t="s">
        <v>65</v>
      </c>
      <c r="I86" s="38"/>
      <c r="J86" s="38"/>
      <c r="K86" s="38"/>
      <c r="L86" s="38"/>
    </row>
    <row r="87" spans="1:12" ht="16.5" customHeight="1" x14ac:dyDescent="0.25">
      <c r="A87" s="121"/>
      <c r="B87" s="115"/>
      <c r="C87" s="115"/>
      <c r="D87" s="3" t="s">
        <v>5</v>
      </c>
      <c r="E87" s="6">
        <v>1299</v>
      </c>
      <c r="F87" s="5">
        <v>1083.5</v>
      </c>
      <c r="G87" s="5">
        <f>F87/E87*100</f>
        <v>83.410315627405694</v>
      </c>
      <c r="H87" s="117"/>
      <c r="I87" s="38"/>
      <c r="J87" s="38"/>
      <c r="K87" s="38"/>
      <c r="L87" s="38"/>
    </row>
    <row r="88" spans="1:12" ht="16.5" customHeight="1" x14ac:dyDescent="0.25">
      <c r="A88" s="121"/>
      <c r="B88" s="115"/>
      <c r="C88" s="115"/>
      <c r="D88" s="3" t="s">
        <v>6</v>
      </c>
      <c r="E88" s="6">
        <v>0</v>
      </c>
      <c r="F88" s="5">
        <v>0</v>
      </c>
      <c r="G88" s="5">
        <v>0</v>
      </c>
      <c r="H88" s="117"/>
      <c r="I88" s="38"/>
      <c r="J88" s="38"/>
      <c r="K88" s="38"/>
      <c r="L88" s="38"/>
    </row>
    <row r="89" spans="1:12" ht="16.5" customHeight="1" x14ac:dyDescent="0.25">
      <c r="A89" s="121"/>
      <c r="B89" s="115"/>
      <c r="C89" s="115"/>
      <c r="D89" s="3" t="s">
        <v>23</v>
      </c>
      <c r="E89" s="6">
        <v>0</v>
      </c>
      <c r="F89" s="5">
        <v>0</v>
      </c>
      <c r="G89" s="5">
        <v>0</v>
      </c>
      <c r="H89" s="117"/>
      <c r="I89" s="38"/>
      <c r="J89" s="38"/>
      <c r="K89" s="38"/>
      <c r="L89" s="38"/>
    </row>
    <row r="90" spans="1:12" ht="16.5" customHeight="1" x14ac:dyDescent="0.25">
      <c r="A90" s="121"/>
      <c r="B90" s="115"/>
      <c r="C90" s="115"/>
      <c r="D90" s="3" t="s">
        <v>9</v>
      </c>
      <c r="E90" s="6">
        <v>0</v>
      </c>
      <c r="F90" s="5">
        <v>0</v>
      </c>
      <c r="G90" s="5">
        <v>0</v>
      </c>
      <c r="H90" s="117"/>
      <c r="I90" s="38"/>
      <c r="J90" s="38"/>
      <c r="K90" s="38"/>
      <c r="L90" s="38"/>
    </row>
    <row r="91" spans="1:12" ht="16.5" customHeight="1" x14ac:dyDescent="0.25">
      <c r="A91" s="121" t="s">
        <v>99</v>
      </c>
      <c r="B91" s="115" t="s">
        <v>100</v>
      </c>
      <c r="C91" s="115"/>
      <c r="D91" s="56" t="s">
        <v>4</v>
      </c>
      <c r="E91" s="44">
        <f>E92+E93+E94+E95</f>
        <v>900</v>
      </c>
      <c r="F91" s="45">
        <f>SUM(F92:F95)</f>
        <v>889.67</v>
      </c>
      <c r="G91" s="45">
        <f>F91/E91*100</f>
        <v>98.852222222222224</v>
      </c>
      <c r="H91" s="117" t="s">
        <v>86</v>
      </c>
      <c r="I91" s="38"/>
      <c r="J91" s="38"/>
      <c r="K91" s="38"/>
      <c r="L91" s="38"/>
    </row>
    <row r="92" spans="1:12" ht="16.5" customHeight="1" x14ac:dyDescent="0.25">
      <c r="A92" s="121"/>
      <c r="B92" s="115"/>
      <c r="C92" s="115"/>
      <c r="D92" s="3" t="s">
        <v>5</v>
      </c>
      <c r="E92" s="6">
        <v>900</v>
      </c>
      <c r="F92" s="5">
        <v>889.67</v>
      </c>
      <c r="G92" s="5">
        <f>F92/E92*100</f>
        <v>98.852222222222224</v>
      </c>
      <c r="H92" s="117"/>
      <c r="I92" s="38"/>
      <c r="J92" s="38"/>
      <c r="K92" s="38"/>
      <c r="L92" s="38"/>
    </row>
    <row r="93" spans="1:12" ht="16.5" customHeight="1" x14ac:dyDescent="0.25">
      <c r="A93" s="121"/>
      <c r="B93" s="115"/>
      <c r="C93" s="115"/>
      <c r="D93" s="3" t="s">
        <v>6</v>
      </c>
      <c r="E93" s="6">
        <v>0</v>
      </c>
      <c r="F93" s="5">
        <v>0</v>
      </c>
      <c r="G93" s="5">
        <v>0</v>
      </c>
      <c r="H93" s="117"/>
      <c r="I93" s="38"/>
      <c r="J93" s="38"/>
      <c r="K93" s="38"/>
      <c r="L93" s="38"/>
    </row>
    <row r="94" spans="1:12" ht="16.5" customHeight="1" x14ac:dyDescent="0.25">
      <c r="A94" s="121"/>
      <c r="B94" s="115"/>
      <c r="C94" s="115"/>
      <c r="D94" s="3" t="s">
        <v>23</v>
      </c>
      <c r="E94" s="6">
        <v>0</v>
      </c>
      <c r="F94" s="5">
        <v>0</v>
      </c>
      <c r="G94" s="5">
        <v>0</v>
      </c>
      <c r="H94" s="117"/>
      <c r="I94" s="38"/>
      <c r="J94" s="38"/>
      <c r="K94" s="38"/>
      <c r="L94" s="38"/>
    </row>
    <row r="95" spans="1:12" ht="16.5" customHeight="1" x14ac:dyDescent="0.25">
      <c r="A95" s="121"/>
      <c r="B95" s="115"/>
      <c r="C95" s="115"/>
      <c r="D95" s="3" t="s">
        <v>9</v>
      </c>
      <c r="E95" s="6">
        <v>0</v>
      </c>
      <c r="F95" s="5">
        <v>0</v>
      </c>
      <c r="G95" s="5">
        <v>0</v>
      </c>
      <c r="H95" s="117"/>
      <c r="I95" s="38"/>
      <c r="J95" s="38"/>
      <c r="K95" s="38"/>
      <c r="L95" s="38"/>
    </row>
    <row r="96" spans="1:12" ht="16.5" customHeight="1" x14ac:dyDescent="0.25">
      <c r="A96" s="121" t="s">
        <v>101</v>
      </c>
      <c r="B96" s="115" t="s">
        <v>102</v>
      </c>
      <c r="C96" s="115"/>
      <c r="D96" s="56" t="s">
        <v>4</v>
      </c>
      <c r="E96" s="44">
        <f>E97+E98+E99+E100</f>
        <v>400</v>
      </c>
      <c r="F96" s="45">
        <f>SUM(F97:F100)</f>
        <v>348.09</v>
      </c>
      <c r="G96" s="45">
        <f>F96/E96*100</f>
        <v>87.022499999999994</v>
      </c>
      <c r="H96" s="117" t="s">
        <v>90</v>
      </c>
      <c r="I96" s="38"/>
      <c r="J96" s="38"/>
      <c r="K96" s="38"/>
      <c r="L96" s="38"/>
    </row>
    <row r="97" spans="1:12" ht="16.5" customHeight="1" x14ac:dyDescent="0.25">
      <c r="A97" s="121"/>
      <c r="B97" s="115"/>
      <c r="C97" s="115"/>
      <c r="D97" s="3" t="s">
        <v>5</v>
      </c>
      <c r="E97" s="6">
        <v>400</v>
      </c>
      <c r="F97" s="5">
        <v>348.09</v>
      </c>
      <c r="G97" s="5">
        <f>F97/E97*100</f>
        <v>87.022499999999994</v>
      </c>
      <c r="H97" s="117"/>
      <c r="I97" s="38"/>
      <c r="J97" s="38"/>
      <c r="K97" s="38"/>
      <c r="L97" s="38"/>
    </row>
    <row r="98" spans="1:12" ht="16.5" customHeight="1" x14ac:dyDescent="0.25">
      <c r="A98" s="121"/>
      <c r="B98" s="115"/>
      <c r="C98" s="115"/>
      <c r="D98" s="3" t="s">
        <v>6</v>
      </c>
      <c r="E98" s="6">
        <v>0</v>
      </c>
      <c r="F98" s="5">
        <v>0</v>
      </c>
      <c r="G98" s="5">
        <v>0</v>
      </c>
      <c r="H98" s="117"/>
      <c r="I98" s="38"/>
      <c r="J98" s="38"/>
      <c r="K98" s="38"/>
      <c r="L98" s="38"/>
    </row>
    <row r="99" spans="1:12" ht="16.5" customHeight="1" x14ac:dyDescent="0.25">
      <c r="A99" s="121"/>
      <c r="B99" s="115"/>
      <c r="C99" s="115"/>
      <c r="D99" s="3" t="s">
        <v>23</v>
      </c>
      <c r="E99" s="6">
        <v>0</v>
      </c>
      <c r="F99" s="5">
        <v>0</v>
      </c>
      <c r="G99" s="5">
        <v>0</v>
      </c>
      <c r="H99" s="117"/>
      <c r="I99" s="38"/>
      <c r="J99" s="38"/>
      <c r="K99" s="38"/>
      <c r="L99" s="38"/>
    </row>
    <row r="100" spans="1:12" ht="16.5" customHeight="1" x14ac:dyDescent="0.25">
      <c r="A100" s="121"/>
      <c r="B100" s="115"/>
      <c r="C100" s="115"/>
      <c r="D100" s="3" t="s">
        <v>9</v>
      </c>
      <c r="E100" s="6">
        <v>0</v>
      </c>
      <c r="F100" s="5">
        <v>0</v>
      </c>
      <c r="G100" s="5">
        <v>0</v>
      </c>
      <c r="H100" s="117"/>
      <c r="I100" s="38"/>
      <c r="J100" s="38"/>
      <c r="K100" s="38"/>
      <c r="L100" s="38"/>
    </row>
    <row r="101" spans="1:12" ht="16.5" customHeight="1" x14ac:dyDescent="0.25">
      <c r="A101" s="128" t="s">
        <v>7</v>
      </c>
      <c r="B101" s="163" t="s">
        <v>11</v>
      </c>
      <c r="C101" s="180"/>
      <c r="D101" s="53" t="s">
        <v>4</v>
      </c>
      <c r="E101" s="48">
        <f>E102+E103+E104+E105</f>
        <v>9287.5999999999985</v>
      </c>
      <c r="F101" s="48">
        <f>F102+F103+F104+F105</f>
        <v>9048.61</v>
      </c>
      <c r="G101" s="54">
        <f>F101/E101*100</f>
        <v>97.426784099229096</v>
      </c>
      <c r="H101" s="147" t="s">
        <v>66</v>
      </c>
      <c r="I101" s="38"/>
      <c r="J101" s="38"/>
      <c r="K101" s="38"/>
      <c r="L101" s="38"/>
    </row>
    <row r="102" spans="1:12" ht="16.5" customHeight="1" x14ac:dyDescent="0.25">
      <c r="A102" s="128"/>
      <c r="B102" s="163"/>
      <c r="C102" s="180"/>
      <c r="D102" s="53" t="s">
        <v>5</v>
      </c>
      <c r="E102" s="48">
        <f t="shared" ref="E102:F105" si="4">E108+E118+E153</f>
        <v>4524.3999999999996</v>
      </c>
      <c r="F102" s="48">
        <f t="shared" si="4"/>
        <v>4362.5</v>
      </c>
      <c r="G102" s="54">
        <f>F102/E102*100</f>
        <v>96.421624966846437</v>
      </c>
      <c r="H102" s="147"/>
      <c r="I102" s="38"/>
      <c r="J102" s="38"/>
      <c r="K102" s="38"/>
      <c r="L102" s="38"/>
    </row>
    <row r="103" spans="1:12" ht="16.5" customHeight="1" x14ac:dyDescent="0.25">
      <c r="A103" s="128"/>
      <c r="B103" s="163"/>
      <c r="C103" s="180"/>
      <c r="D103" s="53" t="s">
        <v>6</v>
      </c>
      <c r="E103" s="48">
        <f t="shared" si="4"/>
        <v>2198.1999999999998</v>
      </c>
      <c r="F103" s="48">
        <f t="shared" si="4"/>
        <v>2198.1999999999998</v>
      </c>
      <c r="G103" s="54">
        <f>F103/E103*100</f>
        <v>100</v>
      </c>
      <c r="H103" s="147"/>
      <c r="I103" s="38"/>
      <c r="J103" s="38"/>
      <c r="K103" s="38"/>
      <c r="L103" s="38"/>
    </row>
    <row r="104" spans="1:12" ht="16.5" customHeight="1" x14ac:dyDescent="0.25">
      <c r="A104" s="128"/>
      <c r="B104" s="163"/>
      <c r="C104" s="180"/>
      <c r="D104" s="53" t="s">
        <v>23</v>
      </c>
      <c r="E104" s="48">
        <f t="shared" si="4"/>
        <v>2565</v>
      </c>
      <c r="F104" s="48">
        <f t="shared" si="4"/>
        <v>2487.91</v>
      </c>
      <c r="G104" s="54">
        <f>F104/E104*100</f>
        <v>96.994541910331378</v>
      </c>
      <c r="H104" s="147"/>
      <c r="I104" s="38"/>
      <c r="J104" s="38"/>
      <c r="K104" s="38"/>
      <c r="L104" s="38"/>
    </row>
    <row r="105" spans="1:12" ht="16.5" customHeight="1" x14ac:dyDescent="0.25">
      <c r="A105" s="128"/>
      <c r="B105" s="163"/>
      <c r="C105" s="180"/>
      <c r="D105" s="53" t="s">
        <v>9</v>
      </c>
      <c r="E105" s="48">
        <f t="shared" si="4"/>
        <v>0</v>
      </c>
      <c r="F105" s="48">
        <f t="shared" si="4"/>
        <v>0</v>
      </c>
      <c r="G105" s="55">
        <v>0</v>
      </c>
      <c r="H105" s="147"/>
      <c r="I105" s="38"/>
      <c r="J105" s="38"/>
      <c r="K105" s="38"/>
      <c r="L105" s="38"/>
    </row>
    <row r="106" spans="1:12" ht="16.5" customHeight="1" x14ac:dyDescent="0.25">
      <c r="A106" s="120" t="s">
        <v>103</v>
      </c>
      <c r="B106" s="120"/>
      <c r="C106" s="120"/>
      <c r="D106" s="120"/>
      <c r="E106" s="120"/>
      <c r="F106" s="120"/>
      <c r="G106" s="120"/>
      <c r="H106" s="120"/>
      <c r="I106" s="38"/>
      <c r="J106" s="38"/>
      <c r="K106" s="38"/>
      <c r="L106" s="38"/>
    </row>
    <row r="107" spans="1:12" ht="16.5" customHeight="1" x14ac:dyDescent="0.25">
      <c r="A107" s="127" t="s">
        <v>36</v>
      </c>
      <c r="B107" s="142" t="s">
        <v>104</v>
      </c>
      <c r="C107" s="126"/>
      <c r="D107" s="51" t="s">
        <v>4</v>
      </c>
      <c r="E107" s="43">
        <f>E108+E109+E110+E111</f>
        <v>350</v>
      </c>
      <c r="F107" s="43">
        <f>F108+F109+F110+F111</f>
        <v>192.17</v>
      </c>
      <c r="G107" s="52">
        <f>F107/E107*100</f>
        <v>54.905714285714282</v>
      </c>
      <c r="H107" s="123"/>
      <c r="I107" s="38"/>
      <c r="J107" s="38"/>
      <c r="K107" s="38"/>
      <c r="L107" s="38"/>
    </row>
    <row r="108" spans="1:12" ht="16.5" customHeight="1" x14ac:dyDescent="0.25">
      <c r="A108" s="127"/>
      <c r="B108" s="142"/>
      <c r="C108" s="126"/>
      <c r="D108" s="10" t="s">
        <v>5</v>
      </c>
      <c r="E108" s="31">
        <f t="shared" ref="E108:F111" si="5">E113</f>
        <v>350</v>
      </c>
      <c r="F108" s="31">
        <f t="shared" si="5"/>
        <v>192.17</v>
      </c>
      <c r="G108" s="11">
        <f>F108/E108*100</f>
        <v>54.905714285714282</v>
      </c>
      <c r="H108" s="123"/>
      <c r="I108" s="38"/>
      <c r="J108" s="38"/>
      <c r="K108" s="38"/>
      <c r="L108" s="38"/>
    </row>
    <row r="109" spans="1:12" ht="16.5" customHeight="1" x14ac:dyDescent="0.25">
      <c r="A109" s="127"/>
      <c r="B109" s="142"/>
      <c r="C109" s="126"/>
      <c r="D109" s="10" t="s">
        <v>6</v>
      </c>
      <c r="E109" s="31">
        <f t="shared" si="5"/>
        <v>0</v>
      </c>
      <c r="F109" s="31">
        <f t="shared" si="5"/>
        <v>0</v>
      </c>
      <c r="G109" s="11">
        <v>0</v>
      </c>
      <c r="H109" s="123"/>
      <c r="I109" s="38"/>
      <c r="J109" s="38"/>
      <c r="K109" s="38"/>
      <c r="L109" s="38"/>
    </row>
    <row r="110" spans="1:12" ht="16.5" customHeight="1" x14ac:dyDescent="0.25">
      <c r="A110" s="127"/>
      <c r="B110" s="142"/>
      <c r="C110" s="126"/>
      <c r="D110" s="10" t="s">
        <v>23</v>
      </c>
      <c r="E110" s="31">
        <f t="shared" si="5"/>
        <v>0</v>
      </c>
      <c r="F110" s="31">
        <f t="shared" si="5"/>
        <v>0</v>
      </c>
      <c r="G110" s="11">
        <v>0</v>
      </c>
      <c r="H110" s="123"/>
      <c r="I110" s="38"/>
      <c r="J110" s="38"/>
      <c r="K110" s="38"/>
      <c r="L110" s="38"/>
    </row>
    <row r="111" spans="1:12" ht="16.5" customHeight="1" x14ac:dyDescent="0.25">
      <c r="A111" s="127"/>
      <c r="B111" s="142"/>
      <c r="C111" s="126"/>
      <c r="D111" s="10" t="s">
        <v>9</v>
      </c>
      <c r="E111" s="31">
        <f t="shared" si="5"/>
        <v>0</v>
      </c>
      <c r="F111" s="31">
        <f t="shared" si="5"/>
        <v>0</v>
      </c>
      <c r="G111" s="11">
        <v>0</v>
      </c>
      <c r="H111" s="123"/>
      <c r="I111" s="38"/>
      <c r="J111" s="38"/>
      <c r="K111" s="38"/>
      <c r="L111" s="38"/>
    </row>
    <row r="112" spans="1:12" ht="16.5" customHeight="1" x14ac:dyDescent="0.25">
      <c r="A112" s="121" t="s">
        <v>48</v>
      </c>
      <c r="B112" s="161" t="s">
        <v>105</v>
      </c>
      <c r="C112" s="80"/>
      <c r="D112" s="56" t="s">
        <v>4</v>
      </c>
      <c r="E112" s="45">
        <f>E113+E114+E115+E116</f>
        <v>350</v>
      </c>
      <c r="F112" s="45">
        <f>F113+F114+F115+F116</f>
        <v>192.17</v>
      </c>
      <c r="G112" s="50">
        <f>F112/E112*100</f>
        <v>54.905714285714282</v>
      </c>
      <c r="H112" s="117" t="s">
        <v>65</v>
      </c>
      <c r="I112" s="38"/>
      <c r="J112" s="38"/>
      <c r="K112" s="38"/>
      <c r="L112" s="38"/>
    </row>
    <row r="113" spans="1:12" ht="16.5" customHeight="1" x14ac:dyDescent="0.25">
      <c r="A113" s="121"/>
      <c r="B113" s="161"/>
      <c r="C113" s="80"/>
      <c r="D113" s="3" t="s">
        <v>5</v>
      </c>
      <c r="E113" s="5">
        <v>350</v>
      </c>
      <c r="F113" s="5">
        <v>192.17</v>
      </c>
      <c r="G113" s="4">
        <f>F113/E113*100</f>
        <v>54.905714285714282</v>
      </c>
      <c r="H113" s="117"/>
      <c r="I113" s="38"/>
      <c r="J113" s="38"/>
      <c r="K113" s="38"/>
      <c r="L113" s="38"/>
    </row>
    <row r="114" spans="1:12" ht="16.5" customHeight="1" x14ac:dyDescent="0.25">
      <c r="A114" s="121"/>
      <c r="B114" s="161"/>
      <c r="C114" s="80"/>
      <c r="D114" s="3" t="s">
        <v>6</v>
      </c>
      <c r="E114" s="5">
        <v>0</v>
      </c>
      <c r="F114" s="5">
        <v>0</v>
      </c>
      <c r="G114" s="4">
        <v>0</v>
      </c>
      <c r="H114" s="117"/>
      <c r="I114" s="38"/>
      <c r="J114" s="38"/>
      <c r="K114" s="38"/>
      <c r="L114" s="38"/>
    </row>
    <row r="115" spans="1:12" ht="16.5" customHeight="1" x14ac:dyDescent="0.25">
      <c r="A115" s="121"/>
      <c r="B115" s="161"/>
      <c r="C115" s="80"/>
      <c r="D115" s="3" t="s">
        <v>23</v>
      </c>
      <c r="E115" s="5">
        <v>0</v>
      </c>
      <c r="F115" s="5">
        <v>0</v>
      </c>
      <c r="G115" s="4">
        <v>0</v>
      </c>
      <c r="H115" s="117"/>
      <c r="I115" s="38"/>
      <c r="J115" s="38"/>
      <c r="K115" s="38"/>
      <c r="L115" s="38"/>
    </row>
    <row r="116" spans="1:12" ht="16.5" customHeight="1" x14ac:dyDescent="0.25">
      <c r="A116" s="121"/>
      <c r="B116" s="161"/>
      <c r="C116" s="80"/>
      <c r="D116" s="3" t="s">
        <v>9</v>
      </c>
      <c r="E116" s="5">
        <v>0</v>
      </c>
      <c r="F116" s="5">
        <v>0</v>
      </c>
      <c r="G116" s="4">
        <v>0</v>
      </c>
      <c r="H116" s="117"/>
      <c r="I116" s="38"/>
      <c r="J116" s="38"/>
      <c r="K116" s="38"/>
      <c r="L116" s="38"/>
    </row>
    <row r="117" spans="1:12" ht="16.5" customHeight="1" x14ac:dyDescent="0.25">
      <c r="A117" s="127" t="s">
        <v>37</v>
      </c>
      <c r="B117" s="126" t="s">
        <v>109</v>
      </c>
      <c r="C117" s="81"/>
      <c r="D117" s="51" t="s">
        <v>4</v>
      </c>
      <c r="E117" s="43">
        <f>E118+E119+E120+E121</f>
        <v>3583.7</v>
      </c>
      <c r="F117" s="43">
        <f>F118+F119+F120+F121</f>
        <v>3583.6899999999996</v>
      </c>
      <c r="G117" s="43">
        <f>F117/E117*100</f>
        <v>99.999720958785616</v>
      </c>
      <c r="H117" s="123" t="s">
        <v>110</v>
      </c>
      <c r="I117" s="38"/>
      <c r="J117" s="38"/>
      <c r="K117" s="38"/>
      <c r="L117" s="38"/>
    </row>
    <row r="118" spans="1:12" ht="16.5" customHeight="1" x14ac:dyDescent="0.25">
      <c r="A118" s="127"/>
      <c r="B118" s="126"/>
      <c r="C118" s="81"/>
      <c r="D118" s="10" t="s">
        <v>373</v>
      </c>
      <c r="E118" s="31">
        <f>E123+E128+E133+E138+E143+E148</f>
        <v>3583.7</v>
      </c>
      <c r="F118" s="31">
        <f>F123+F128+F133+F138+F143+F148</f>
        <v>3583.6899999999996</v>
      </c>
      <c r="G118" s="31">
        <f>F118/E118*100</f>
        <v>99.999720958785616</v>
      </c>
      <c r="H118" s="123"/>
      <c r="I118" s="38"/>
      <c r="J118" s="38"/>
      <c r="K118" s="38"/>
      <c r="L118" s="38"/>
    </row>
    <row r="119" spans="1:12" ht="16.5" customHeight="1" x14ac:dyDescent="0.25">
      <c r="A119" s="127"/>
      <c r="B119" s="126"/>
      <c r="C119" s="81"/>
      <c r="D119" s="10" t="s">
        <v>6</v>
      </c>
      <c r="E119" s="31">
        <f>E124+E129+E134+E139+E144+E149</f>
        <v>0</v>
      </c>
      <c r="F119" s="31">
        <f>F124+F129+F134+F139+F144+F149</f>
        <v>0</v>
      </c>
      <c r="G119" s="31">
        <v>0</v>
      </c>
      <c r="H119" s="123"/>
      <c r="I119" s="38"/>
      <c r="J119" s="38"/>
      <c r="K119" s="38"/>
      <c r="L119" s="38"/>
    </row>
    <row r="120" spans="1:12" ht="16.5" customHeight="1" x14ac:dyDescent="0.25">
      <c r="A120" s="127"/>
      <c r="B120" s="126"/>
      <c r="C120" s="81"/>
      <c r="D120" s="10" t="s">
        <v>23</v>
      </c>
      <c r="E120" s="31">
        <f>E126+E131+E135+E140+E146+E150</f>
        <v>0</v>
      </c>
      <c r="F120" s="31">
        <f>F126+F131+F135+F140+F146+F150</f>
        <v>0</v>
      </c>
      <c r="G120" s="31">
        <v>0</v>
      </c>
      <c r="H120" s="123"/>
      <c r="I120" s="38"/>
      <c r="J120" s="38"/>
      <c r="K120" s="38"/>
      <c r="L120" s="38"/>
    </row>
    <row r="121" spans="1:12" ht="16.5" customHeight="1" x14ac:dyDescent="0.25">
      <c r="A121" s="127"/>
      <c r="B121" s="126"/>
      <c r="C121" s="81"/>
      <c r="D121" s="10" t="s">
        <v>73</v>
      </c>
      <c r="E121" s="31">
        <f>E125+E130+E136+E141+E145+E151</f>
        <v>0</v>
      </c>
      <c r="F121" s="31">
        <f>F125+F130+F136+F141+F145+F151</f>
        <v>0</v>
      </c>
      <c r="G121" s="31">
        <v>0</v>
      </c>
      <c r="H121" s="123"/>
      <c r="I121" s="38"/>
      <c r="J121" s="38"/>
      <c r="K121" s="38"/>
      <c r="L121" s="38"/>
    </row>
    <row r="122" spans="1:12" ht="16.5" customHeight="1" x14ac:dyDescent="0.25">
      <c r="A122" s="121" t="s">
        <v>327</v>
      </c>
      <c r="B122" s="122" t="s">
        <v>335</v>
      </c>
      <c r="C122" s="122"/>
      <c r="D122" s="56" t="s">
        <v>4</v>
      </c>
      <c r="E122" s="45">
        <f>E123+E124+E125+E126</f>
        <v>380</v>
      </c>
      <c r="F122" s="45">
        <f>F123+F124+F125+F126</f>
        <v>380</v>
      </c>
      <c r="G122" s="45">
        <f>F122/E122*100</f>
        <v>100</v>
      </c>
      <c r="H122" s="117" t="s">
        <v>362</v>
      </c>
      <c r="I122" s="38"/>
      <c r="J122" s="38"/>
      <c r="K122" s="38"/>
      <c r="L122" s="38"/>
    </row>
    <row r="123" spans="1:12" ht="16.5" customHeight="1" x14ac:dyDescent="0.25">
      <c r="A123" s="121"/>
      <c r="B123" s="122"/>
      <c r="C123" s="122"/>
      <c r="D123" s="3" t="s">
        <v>5</v>
      </c>
      <c r="E123" s="5">
        <v>380</v>
      </c>
      <c r="F123" s="5">
        <v>380</v>
      </c>
      <c r="G123" s="5">
        <f>F123/E123*100</f>
        <v>100</v>
      </c>
      <c r="H123" s="117"/>
      <c r="I123" s="38"/>
      <c r="J123" s="38"/>
      <c r="K123" s="38"/>
      <c r="L123" s="38"/>
    </row>
    <row r="124" spans="1:12" ht="16.5" customHeight="1" x14ac:dyDescent="0.25">
      <c r="A124" s="121"/>
      <c r="B124" s="122"/>
      <c r="C124" s="122"/>
      <c r="D124" s="3" t="s">
        <v>6</v>
      </c>
      <c r="E124" s="4">
        <v>0</v>
      </c>
      <c r="F124" s="5">
        <v>0</v>
      </c>
      <c r="G124" s="5">
        <v>0</v>
      </c>
      <c r="H124" s="117"/>
      <c r="I124" s="38"/>
      <c r="J124" s="38"/>
      <c r="K124" s="38"/>
      <c r="L124" s="38"/>
    </row>
    <row r="125" spans="1:12" ht="16.5" customHeight="1" x14ac:dyDescent="0.25">
      <c r="A125" s="121"/>
      <c r="B125" s="122"/>
      <c r="C125" s="122"/>
      <c r="D125" s="3" t="s">
        <v>9</v>
      </c>
      <c r="E125" s="4">
        <v>0</v>
      </c>
      <c r="F125" s="5">
        <v>0</v>
      </c>
      <c r="G125" s="5">
        <v>0</v>
      </c>
      <c r="H125" s="117"/>
      <c r="I125" s="38"/>
      <c r="J125" s="38"/>
      <c r="K125" s="38"/>
      <c r="L125" s="38"/>
    </row>
    <row r="126" spans="1:12" ht="16.5" customHeight="1" x14ac:dyDescent="0.25">
      <c r="A126" s="121"/>
      <c r="B126" s="122"/>
      <c r="C126" s="122"/>
      <c r="D126" s="3" t="s">
        <v>23</v>
      </c>
      <c r="E126" s="4">
        <v>0</v>
      </c>
      <c r="F126" s="5">
        <v>0</v>
      </c>
      <c r="G126" s="5">
        <v>0</v>
      </c>
      <c r="H126" s="117"/>
      <c r="I126" s="38"/>
      <c r="J126" s="38"/>
      <c r="K126" s="38"/>
      <c r="L126" s="38"/>
    </row>
    <row r="127" spans="1:12" ht="16.5" customHeight="1" x14ac:dyDescent="0.25">
      <c r="A127" s="121" t="s">
        <v>328</v>
      </c>
      <c r="B127" s="122" t="s">
        <v>336</v>
      </c>
      <c r="C127" s="122"/>
      <c r="D127" s="56" t="s">
        <v>4</v>
      </c>
      <c r="E127" s="45">
        <f>E128+E129+E130+E131</f>
        <v>550</v>
      </c>
      <c r="F127" s="45">
        <f>F128+F129+F130+F131</f>
        <v>549.99</v>
      </c>
      <c r="G127" s="45">
        <f>F127/E127*100</f>
        <v>99.99818181818182</v>
      </c>
      <c r="H127" s="82"/>
      <c r="I127" s="38"/>
      <c r="J127" s="38"/>
      <c r="K127" s="38"/>
      <c r="L127" s="38"/>
    </row>
    <row r="128" spans="1:12" ht="16.5" customHeight="1" x14ac:dyDescent="0.25">
      <c r="A128" s="121"/>
      <c r="B128" s="122"/>
      <c r="C128" s="122"/>
      <c r="D128" s="3" t="s">
        <v>5</v>
      </c>
      <c r="E128" s="5">
        <v>550</v>
      </c>
      <c r="F128" s="5">
        <v>549.99</v>
      </c>
      <c r="G128" s="5">
        <f>F128/E128*100</f>
        <v>99.99818181818182</v>
      </c>
      <c r="H128" s="82"/>
      <c r="I128" s="38"/>
      <c r="J128" s="38"/>
      <c r="K128" s="38"/>
      <c r="L128" s="38"/>
    </row>
    <row r="129" spans="1:12" ht="16.5" customHeight="1" x14ac:dyDescent="0.25">
      <c r="A129" s="121"/>
      <c r="B129" s="122"/>
      <c r="C129" s="122"/>
      <c r="D129" s="3" t="s">
        <v>6</v>
      </c>
      <c r="E129" s="5">
        <v>0</v>
      </c>
      <c r="F129" s="5">
        <v>0</v>
      </c>
      <c r="G129" s="5">
        <v>0</v>
      </c>
      <c r="H129" s="117" t="s">
        <v>361</v>
      </c>
      <c r="I129" s="38"/>
      <c r="J129" s="38"/>
      <c r="K129" s="38"/>
      <c r="L129" s="38"/>
    </row>
    <row r="130" spans="1:12" ht="16.5" customHeight="1" x14ac:dyDescent="0.25">
      <c r="A130" s="121"/>
      <c r="B130" s="122"/>
      <c r="C130" s="122"/>
      <c r="D130" s="3" t="s">
        <v>9</v>
      </c>
      <c r="E130" s="5">
        <v>0</v>
      </c>
      <c r="F130" s="5">
        <v>0</v>
      </c>
      <c r="G130" s="5">
        <v>0</v>
      </c>
      <c r="H130" s="117"/>
      <c r="I130" s="38"/>
      <c r="J130" s="38"/>
      <c r="K130" s="38"/>
      <c r="L130" s="38"/>
    </row>
    <row r="131" spans="1:12" ht="16.5" customHeight="1" x14ac:dyDescent="0.25">
      <c r="A131" s="121"/>
      <c r="B131" s="122"/>
      <c r="C131" s="122"/>
      <c r="D131" s="3" t="s">
        <v>23</v>
      </c>
      <c r="E131" s="5">
        <v>0</v>
      </c>
      <c r="F131" s="5">
        <v>0</v>
      </c>
      <c r="G131" s="5">
        <v>0</v>
      </c>
      <c r="H131" s="117"/>
      <c r="I131" s="38"/>
      <c r="J131" s="38"/>
      <c r="K131" s="38"/>
      <c r="L131" s="38"/>
    </row>
    <row r="132" spans="1:12" ht="16.5" customHeight="1" x14ac:dyDescent="0.25">
      <c r="A132" s="121" t="s">
        <v>329</v>
      </c>
      <c r="B132" s="122" t="s">
        <v>366</v>
      </c>
      <c r="C132" s="122"/>
      <c r="D132" s="56" t="s">
        <v>4</v>
      </c>
      <c r="E132" s="45">
        <f>E134+E133+E135+E136</f>
        <v>1230</v>
      </c>
      <c r="F132" s="45">
        <f>F134+F133+F135+F136</f>
        <v>1230</v>
      </c>
      <c r="G132" s="45">
        <f>F132/E132*100</f>
        <v>100</v>
      </c>
      <c r="H132" s="117" t="s">
        <v>363</v>
      </c>
      <c r="I132" s="38"/>
      <c r="J132" s="38"/>
      <c r="K132" s="38"/>
      <c r="L132" s="38"/>
    </row>
    <row r="133" spans="1:12" ht="16.5" customHeight="1" x14ac:dyDescent="0.25">
      <c r="A133" s="121"/>
      <c r="B133" s="122"/>
      <c r="C133" s="122"/>
      <c r="D133" s="3" t="s">
        <v>5</v>
      </c>
      <c r="E133" s="5">
        <v>1230</v>
      </c>
      <c r="F133" s="5">
        <v>1230</v>
      </c>
      <c r="G133" s="5">
        <f>F133/E133*100</f>
        <v>100</v>
      </c>
      <c r="H133" s="117"/>
      <c r="I133" s="38"/>
      <c r="J133" s="38"/>
      <c r="K133" s="38"/>
      <c r="L133" s="38"/>
    </row>
    <row r="134" spans="1:12" ht="16.5" customHeight="1" x14ac:dyDescent="0.25">
      <c r="A134" s="121"/>
      <c r="B134" s="122"/>
      <c r="C134" s="122"/>
      <c r="D134" s="3" t="s">
        <v>6</v>
      </c>
      <c r="E134" s="5">
        <v>0</v>
      </c>
      <c r="F134" s="5">
        <v>0</v>
      </c>
      <c r="G134" s="5">
        <v>0</v>
      </c>
      <c r="H134" s="117"/>
      <c r="I134" s="38"/>
      <c r="J134" s="38"/>
      <c r="K134" s="38"/>
      <c r="L134" s="38"/>
    </row>
    <row r="135" spans="1:12" ht="16.5" customHeight="1" x14ac:dyDescent="0.25">
      <c r="A135" s="121"/>
      <c r="B135" s="122"/>
      <c r="C135" s="122"/>
      <c r="D135" s="3" t="s">
        <v>23</v>
      </c>
      <c r="E135" s="5">
        <v>0</v>
      </c>
      <c r="F135" s="5">
        <v>0</v>
      </c>
      <c r="G135" s="5">
        <v>0</v>
      </c>
      <c r="H135" s="117"/>
      <c r="I135" s="38"/>
      <c r="J135" s="38"/>
      <c r="K135" s="38"/>
      <c r="L135" s="38"/>
    </row>
    <row r="136" spans="1:12" ht="16.5" customHeight="1" x14ac:dyDescent="0.25">
      <c r="A136" s="121"/>
      <c r="B136" s="122"/>
      <c r="C136" s="122"/>
      <c r="D136" s="3" t="s">
        <v>9</v>
      </c>
      <c r="E136" s="5">
        <v>0</v>
      </c>
      <c r="F136" s="5">
        <v>0</v>
      </c>
      <c r="G136" s="5">
        <v>0</v>
      </c>
      <c r="H136" s="117"/>
      <c r="I136" s="38"/>
      <c r="J136" s="38"/>
      <c r="K136" s="38"/>
      <c r="L136" s="38"/>
    </row>
    <row r="137" spans="1:12" ht="16.5" customHeight="1" x14ac:dyDescent="0.25">
      <c r="A137" s="121" t="s">
        <v>334</v>
      </c>
      <c r="B137" s="122" t="s">
        <v>365</v>
      </c>
      <c r="C137" s="122"/>
      <c r="D137" s="56" t="s">
        <v>4</v>
      </c>
      <c r="E137" s="45">
        <f>E139+E138+E140+E141</f>
        <v>123.7</v>
      </c>
      <c r="F137" s="45">
        <f>F139+F138+F140+F141</f>
        <v>123.7</v>
      </c>
      <c r="G137" s="45">
        <f>F137/E137*100</f>
        <v>100</v>
      </c>
      <c r="H137" s="117" t="s">
        <v>111</v>
      </c>
      <c r="I137" s="38"/>
      <c r="J137" s="38"/>
      <c r="K137" s="38"/>
      <c r="L137" s="38"/>
    </row>
    <row r="138" spans="1:12" ht="16.5" customHeight="1" x14ac:dyDescent="0.25">
      <c r="A138" s="121"/>
      <c r="B138" s="122"/>
      <c r="C138" s="122"/>
      <c r="D138" s="3" t="s">
        <v>5</v>
      </c>
      <c r="E138" s="5">
        <v>123.7</v>
      </c>
      <c r="F138" s="5">
        <v>123.7</v>
      </c>
      <c r="G138" s="5">
        <f>F138/E138*100</f>
        <v>100</v>
      </c>
      <c r="H138" s="117"/>
      <c r="I138" s="38"/>
      <c r="J138" s="38"/>
      <c r="K138" s="38"/>
      <c r="L138" s="38"/>
    </row>
    <row r="139" spans="1:12" ht="16.5" customHeight="1" x14ac:dyDescent="0.25">
      <c r="A139" s="121"/>
      <c r="B139" s="122"/>
      <c r="C139" s="122"/>
      <c r="D139" s="3" t="s">
        <v>6</v>
      </c>
      <c r="E139" s="5">
        <v>0</v>
      </c>
      <c r="F139" s="5">
        <v>0</v>
      </c>
      <c r="G139" s="5">
        <v>0</v>
      </c>
      <c r="H139" s="117"/>
      <c r="I139" s="38"/>
      <c r="J139" s="38"/>
      <c r="K139" s="38"/>
      <c r="L139" s="38"/>
    </row>
    <row r="140" spans="1:12" ht="16.5" customHeight="1" x14ac:dyDescent="0.25">
      <c r="A140" s="121"/>
      <c r="B140" s="122"/>
      <c r="C140" s="122"/>
      <c r="D140" s="3" t="s">
        <v>23</v>
      </c>
      <c r="E140" s="5">
        <v>0</v>
      </c>
      <c r="F140" s="5">
        <v>0</v>
      </c>
      <c r="G140" s="5">
        <v>0</v>
      </c>
      <c r="H140" s="117"/>
      <c r="I140" s="38"/>
      <c r="J140" s="38"/>
      <c r="K140" s="38"/>
      <c r="L140" s="38"/>
    </row>
    <row r="141" spans="1:12" ht="16.5" customHeight="1" x14ac:dyDescent="0.25">
      <c r="A141" s="121"/>
      <c r="B141" s="122"/>
      <c r="C141" s="122"/>
      <c r="D141" s="3" t="s">
        <v>9</v>
      </c>
      <c r="E141" s="5">
        <v>0</v>
      </c>
      <c r="F141" s="5">
        <v>0</v>
      </c>
      <c r="G141" s="5">
        <v>0</v>
      </c>
      <c r="H141" s="117"/>
      <c r="I141" s="38"/>
      <c r="J141" s="38"/>
      <c r="K141" s="38"/>
      <c r="L141" s="38"/>
    </row>
    <row r="142" spans="1:12" ht="16.5" customHeight="1" x14ac:dyDescent="0.25">
      <c r="A142" s="121" t="s">
        <v>337</v>
      </c>
      <c r="B142" s="122" t="s">
        <v>364</v>
      </c>
      <c r="C142" s="122"/>
      <c r="D142" s="56" t="s">
        <v>4</v>
      </c>
      <c r="E142" s="45">
        <f>SUM(E143:E146)</f>
        <v>1100</v>
      </c>
      <c r="F142" s="45">
        <f>SUM(F143:F146)</f>
        <v>1100</v>
      </c>
      <c r="G142" s="45">
        <f>F142/E142*100</f>
        <v>100</v>
      </c>
      <c r="H142" s="117" t="s">
        <v>360</v>
      </c>
      <c r="I142" s="38"/>
      <c r="J142" s="38"/>
      <c r="K142" s="38"/>
      <c r="L142" s="38"/>
    </row>
    <row r="143" spans="1:12" ht="16.5" customHeight="1" x14ac:dyDescent="0.25">
      <c r="A143" s="121"/>
      <c r="B143" s="122"/>
      <c r="C143" s="122"/>
      <c r="D143" s="3" t="s">
        <v>5</v>
      </c>
      <c r="E143" s="5">
        <v>1100</v>
      </c>
      <c r="F143" s="5">
        <v>1100</v>
      </c>
      <c r="G143" s="5">
        <f>F143/E143*100</f>
        <v>100</v>
      </c>
      <c r="H143" s="117"/>
      <c r="I143" s="38"/>
      <c r="J143" s="38"/>
      <c r="K143" s="38"/>
      <c r="L143" s="38"/>
    </row>
    <row r="144" spans="1:12" ht="16.5" customHeight="1" x14ac:dyDescent="0.25">
      <c r="A144" s="121"/>
      <c r="B144" s="122"/>
      <c r="C144" s="122"/>
      <c r="D144" s="3" t="s">
        <v>6</v>
      </c>
      <c r="E144" s="5">
        <v>0</v>
      </c>
      <c r="F144" s="5">
        <v>0</v>
      </c>
      <c r="G144" s="5">
        <v>0</v>
      </c>
      <c r="H144" s="117"/>
      <c r="I144" s="38"/>
      <c r="J144" s="38"/>
      <c r="K144" s="38"/>
      <c r="L144" s="38"/>
    </row>
    <row r="145" spans="1:12" ht="16.5" customHeight="1" x14ac:dyDescent="0.25">
      <c r="A145" s="121"/>
      <c r="B145" s="122"/>
      <c r="C145" s="122"/>
      <c r="D145" s="3" t="s">
        <v>9</v>
      </c>
      <c r="E145" s="5">
        <v>0</v>
      </c>
      <c r="F145" s="5">
        <v>0</v>
      </c>
      <c r="G145" s="5">
        <v>0</v>
      </c>
      <c r="H145" s="117"/>
      <c r="I145" s="38"/>
      <c r="J145" s="38"/>
      <c r="K145" s="38"/>
      <c r="L145" s="38"/>
    </row>
    <row r="146" spans="1:12" ht="16.5" customHeight="1" x14ac:dyDescent="0.25">
      <c r="A146" s="121"/>
      <c r="B146" s="122"/>
      <c r="C146" s="122"/>
      <c r="D146" s="3" t="s">
        <v>23</v>
      </c>
      <c r="E146" s="5">
        <v>0</v>
      </c>
      <c r="F146" s="5">
        <v>0</v>
      </c>
      <c r="G146" s="5">
        <v>0</v>
      </c>
      <c r="H146" s="117"/>
      <c r="I146" s="38"/>
      <c r="J146" s="38"/>
      <c r="K146" s="38"/>
      <c r="L146" s="38"/>
    </row>
    <row r="147" spans="1:12" ht="16.5" customHeight="1" x14ac:dyDescent="0.25">
      <c r="A147" s="119" t="s">
        <v>367</v>
      </c>
      <c r="B147" s="187" t="s">
        <v>368</v>
      </c>
      <c r="C147" s="187"/>
      <c r="D147" s="64" t="s">
        <v>4</v>
      </c>
      <c r="E147" s="57">
        <v>200</v>
      </c>
      <c r="F147" s="57">
        <v>200</v>
      </c>
      <c r="G147" s="57">
        <f>F147/E147*100</f>
        <v>100</v>
      </c>
      <c r="H147" s="190" t="s">
        <v>362</v>
      </c>
      <c r="I147" s="38"/>
      <c r="J147" s="38"/>
      <c r="K147" s="38"/>
      <c r="L147" s="38"/>
    </row>
    <row r="148" spans="1:12" ht="16.5" customHeight="1" x14ac:dyDescent="0.25">
      <c r="A148" s="119"/>
      <c r="B148" s="187"/>
      <c r="C148" s="187"/>
      <c r="D148" s="17" t="s">
        <v>5</v>
      </c>
      <c r="E148" s="18">
        <v>200</v>
      </c>
      <c r="F148" s="18">
        <v>200</v>
      </c>
      <c r="G148" s="18">
        <f>F148/E148*100</f>
        <v>100</v>
      </c>
      <c r="H148" s="190"/>
      <c r="I148" s="38"/>
      <c r="J148" s="38"/>
      <c r="K148" s="38"/>
      <c r="L148" s="38"/>
    </row>
    <row r="149" spans="1:12" ht="16.5" customHeight="1" x14ac:dyDescent="0.25">
      <c r="A149" s="119"/>
      <c r="B149" s="187"/>
      <c r="C149" s="187"/>
      <c r="D149" s="17" t="s">
        <v>6</v>
      </c>
      <c r="E149" s="18">
        <v>0</v>
      </c>
      <c r="F149" s="18">
        <v>0</v>
      </c>
      <c r="G149" s="18">
        <v>0</v>
      </c>
      <c r="H149" s="190"/>
      <c r="I149" s="38"/>
      <c r="J149" s="38"/>
      <c r="K149" s="38"/>
      <c r="L149" s="38"/>
    </row>
    <row r="150" spans="1:12" ht="16.5" customHeight="1" x14ac:dyDescent="0.25">
      <c r="A150" s="119"/>
      <c r="B150" s="187"/>
      <c r="C150" s="187"/>
      <c r="D150" s="17" t="s">
        <v>23</v>
      </c>
      <c r="E150" s="18">
        <v>0</v>
      </c>
      <c r="F150" s="18">
        <v>0</v>
      </c>
      <c r="G150" s="18">
        <v>0</v>
      </c>
      <c r="H150" s="190"/>
      <c r="I150" s="38"/>
      <c r="J150" s="38"/>
      <c r="K150" s="38"/>
      <c r="L150" s="38"/>
    </row>
    <row r="151" spans="1:12" ht="16.5" customHeight="1" x14ac:dyDescent="0.25">
      <c r="A151" s="119"/>
      <c r="B151" s="187"/>
      <c r="C151" s="187"/>
      <c r="D151" s="17" t="s">
        <v>9</v>
      </c>
      <c r="E151" s="18">
        <v>0</v>
      </c>
      <c r="F151" s="18">
        <v>0</v>
      </c>
      <c r="G151" s="18">
        <v>0</v>
      </c>
      <c r="H151" s="190"/>
      <c r="I151" s="38"/>
      <c r="J151" s="38"/>
      <c r="K151" s="38"/>
      <c r="L151" s="38"/>
    </row>
    <row r="152" spans="1:12" ht="16.5" customHeight="1" x14ac:dyDescent="0.25">
      <c r="A152" s="127" t="s">
        <v>107</v>
      </c>
      <c r="B152" s="126" t="s">
        <v>114</v>
      </c>
      <c r="C152" s="126"/>
      <c r="D152" s="51" t="s">
        <v>4</v>
      </c>
      <c r="E152" s="43">
        <f>E153+E154+E155+E156</f>
        <v>5353.9</v>
      </c>
      <c r="F152" s="43">
        <f>F153+F154+F155+F156</f>
        <v>5272.75</v>
      </c>
      <c r="G152" s="43">
        <f>F152/E152*100</f>
        <v>98.484282485664664</v>
      </c>
      <c r="H152" s="123" t="s">
        <v>370</v>
      </c>
      <c r="I152" s="38"/>
      <c r="J152" s="38"/>
      <c r="K152" s="38"/>
      <c r="L152" s="38"/>
    </row>
    <row r="153" spans="1:12" ht="16.5" customHeight="1" x14ac:dyDescent="0.25">
      <c r="A153" s="127"/>
      <c r="B153" s="126"/>
      <c r="C153" s="126"/>
      <c r="D153" s="10" t="s">
        <v>5</v>
      </c>
      <c r="E153" s="31">
        <f t="shared" ref="E153:F156" si="6">E158+E163+E168+E173</f>
        <v>590.70000000000005</v>
      </c>
      <c r="F153" s="31">
        <f t="shared" si="6"/>
        <v>586.64</v>
      </c>
      <c r="G153" s="31">
        <f>F153/E153*100</f>
        <v>99.312679871339085</v>
      </c>
      <c r="H153" s="123"/>
      <c r="I153" s="38"/>
      <c r="J153" s="38"/>
      <c r="K153" s="38"/>
      <c r="L153" s="38"/>
    </row>
    <row r="154" spans="1:12" ht="16.5" customHeight="1" x14ac:dyDescent="0.25">
      <c r="A154" s="127"/>
      <c r="B154" s="126"/>
      <c r="C154" s="126"/>
      <c r="D154" s="10" t="s">
        <v>6</v>
      </c>
      <c r="E154" s="31">
        <f t="shared" si="6"/>
        <v>2198.1999999999998</v>
      </c>
      <c r="F154" s="31">
        <f t="shared" si="6"/>
        <v>2198.1999999999998</v>
      </c>
      <c r="G154" s="31">
        <f>F154/E154*100</f>
        <v>100</v>
      </c>
      <c r="H154" s="123"/>
      <c r="I154" s="38"/>
      <c r="J154" s="38"/>
      <c r="K154" s="38"/>
      <c r="L154" s="38"/>
    </row>
    <row r="155" spans="1:12" x14ac:dyDescent="0.25">
      <c r="A155" s="127"/>
      <c r="B155" s="126"/>
      <c r="C155" s="126"/>
      <c r="D155" s="10" t="s">
        <v>23</v>
      </c>
      <c r="E155" s="31">
        <f t="shared" si="6"/>
        <v>2565</v>
      </c>
      <c r="F155" s="31">
        <f t="shared" si="6"/>
        <v>2487.91</v>
      </c>
      <c r="G155" s="31">
        <f>F155/E155*100</f>
        <v>96.994541910331378</v>
      </c>
      <c r="H155" s="123"/>
      <c r="I155" s="38"/>
      <c r="J155" s="38"/>
      <c r="K155" s="38"/>
      <c r="L155" s="38"/>
    </row>
    <row r="156" spans="1:12" ht="16.5" customHeight="1" x14ac:dyDescent="0.25">
      <c r="A156" s="127"/>
      <c r="B156" s="126"/>
      <c r="C156" s="126"/>
      <c r="D156" s="10" t="s">
        <v>9</v>
      </c>
      <c r="E156" s="31">
        <f t="shared" si="6"/>
        <v>0</v>
      </c>
      <c r="F156" s="31">
        <f t="shared" si="6"/>
        <v>0</v>
      </c>
      <c r="G156" s="31">
        <v>0</v>
      </c>
      <c r="H156" s="123"/>
      <c r="I156" s="38"/>
      <c r="J156" s="38"/>
      <c r="K156" s="38"/>
      <c r="L156" s="38"/>
    </row>
    <row r="157" spans="1:12" ht="16.5" customHeight="1" x14ac:dyDescent="0.25">
      <c r="A157" s="121" t="s">
        <v>330</v>
      </c>
      <c r="B157" s="122" t="s">
        <v>115</v>
      </c>
      <c r="C157" s="122"/>
      <c r="D157" s="56" t="s">
        <v>4</v>
      </c>
      <c r="E157" s="45">
        <f>E158+E159+E160+E161</f>
        <v>200</v>
      </c>
      <c r="F157" s="45">
        <f>F158+F159+F160+F161</f>
        <v>200</v>
      </c>
      <c r="G157" s="45">
        <f>F157/E157*100</f>
        <v>100</v>
      </c>
      <c r="H157" s="117" t="s">
        <v>111</v>
      </c>
    </row>
    <row r="158" spans="1:12" ht="16.5" customHeight="1" x14ac:dyDescent="0.25">
      <c r="A158" s="121"/>
      <c r="B158" s="122"/>
      <c r="C158" s="122"/>
      <c r="D158" s="3" t="s">
        <v>5</v>
      </c>
      <c r="E158" s="5">
        <v>200</v>
      </c>
      <c r="F158" s="5">
        <v>200</v>
      </c>
      <c r="G158" s="5">
        <f>F158/E158*100</f>
        <v>100</v>
      </c>
      <c r="H158" s="117"/>
    </row>
    <row r="159" spans="1:12" ht="16.5" customHeight="1" x14ac:dyDescent="0.25">
      <c r="A159" s="121"/>
      <c r="B159" s="122"/>
      <c r="C159" s="122"/>
      <c r="D159" s="3" t="s">
        <v>6</v>
      </c>
      <c r="E159" s="5">
        <v>0</v>
      </c>
      <c r="F159" s="5">
        <v>0</v>
      </c>
      <c r="G159" s="5">
        <v>0</v>
      </c>
      <c r="H159" s="117"/>
    </row>
    <row r="160" spans="1:12" ht="16.5" customHeight="1" x14ac:dyDescent="0.25">
      <c r="A160" s="121"/>
      <c r="B160" s="122"/>
      <c r="C160" s="122"/>
      <c r="D160" s="3" t="s">
        <v>23</v>
      </c>
      <c r="E160" s="5">
        <v>0</v>
      </c>
      <c r="F160" s="5">
        <v>0</v>
      </c>
      <c r="G160" s="5">
        <v>0</v>
      </c>
      <c r="H160" s="117"/>
    </row>
    <row r="161" spans="1:8" ht="16.5" customHeight="1" x14ac:dyDescent="0.25">
      <c r="A161" s="121"/>
      <c r="B161" s="122"/>
      <c r="C161" s="122"/>
      <c r="D161" s="3" t="s">
        <v>9</v>
      </c>
      <c r="E161" s="5">
        <v>0</v>
      </c>
      <c r="F161" s="5">
        <v>0</v>
      </c>
      <c r="G161" s="5">
        <v>0</v>
      </c>
      <c r="H161" s="117"/>
    </row>
    <row r="162" spans="1:8" x14ac:dyDescent="0.25">
      <c r="A162" s="121" t="s">
        <v>331</v>
      </c>
      <c r="B162" s="122" t="s">
        <v>116</v>
      </c>
      <c r="C162" s="122"/>
      <c r="D162" s="56" t="s">
        <v>4</v>
      </c>
      <c r="E162" s="45">
        <f>E163+E164+E165+E166</f>
        <v>2313.8999999999996</v>
      </c>
      <c r="F162" s="45">
        <f>F163+F164+F165+F166</f>
        <v>2313.8999999999996</v>
      </c>
      <c r="G162" s="45">
        <f>F162/E162*100</f>
        <v>100</v>
      </c>
      <c r="H162" s="117" t="s">
        <v>369</v>
      </c>
    </row>
    <row r="163" spans="1:8" x14ac:dyDescent="0.25">
      <c r="A163" s="121"/>
      <c r="B163" s="122"/>
      <c r="C163" s="122"/>
      <c r="D163" s="3" t="s">
        <v>5</v>
      </c>
      <c r="E163" s="5">
        <v>115.7</v>
      </c>
      <c r="F163" s="5">
        <v>115.7</v>
      </c>
      <c r="G163" s="5">
        <f>F163/E163*100</f>
        <v>100</v>
      </c>
      <c r="H163" s="117"/>
    </row>
    <row r="164" spans="1:8" x14ac:dyDescent="0.25">
      <c r="A164" s="121"/>
      <c r="B164" s="122"/>
      <c r="C164" s="122"/>
      <c r="D164" s="3" t="s">
        <v>6</v>
      </c>
      <c r="E164" s="5">
        <v>2198.1999999999998</v>
      </c>
      <c r="F164" s="5">
        <v>2198.1999999999998</v>
      </c>
      <c r="G164" s="5">
        <f>F164/E164*100</f>
        <v>100</v>
      </c>
      <c r="H164" s="117"/>
    </row>
    <row r="165" spans="1:8" x14ac:dyDescent="0.25">
      <c r="A165" s="121"/>
      <c r="B165" s="122"/>
      <c r="C165" s="122"/>
      <c r="D165" s="3" t="s">
        <v>23</v>
      </c>
      <c r="E165" s="5">
        <v>0</v>
      </c>
      <c r="F165" s="5">
        <v>0</v>
      </c>
      <c r="G165" s="5">
        <v>0</v>
      </c>
      <c r="H165" s="117"/>
    </row>
    <row r="166" spans="1:8" x14ac:dyDescent="0.25">
      <c r="A166" s="121"/>
      <c r="B166" s="122"/>
      <c r="C166" s="122"/>
      <c r="D166" s="3" t="s">
        <v>9</v>
      </c>
      <c r="E166" s="5">
        <v>0</v>
      </c>
      <c r="F166" s="5">
        <v>0</v>
      </c>
      <c r="G166" s="5">
        <v>0</v>
      </c>
      <c r="H166" s="117"/>
    </row>
    <row r="167" spans="1:8" ht="16.5" customHeight="1" x14ac:dyDescent="0.25">
      <c r="A167" s="121" t="s">
        <v>332</v>
      </c>
      <c r="B167" s="122" t="s">
        <v>371</v>
      </c>
      <c r="C167" s="122"/>
      <c r="D167" s="56" t="s">
        <v>4</v>
      </c>
      <c r="E167" s="45">
        <f>E168+E169+E170+E171</f>
        <v>140</v>
      </c>
      <c r="F167" s="45">
        <f>F168+F169+F170+F171</f>
        <v>140</v>
      </c>
      <c r="G167" s="45">
        <f>F167/E167*100</f>
        <v>100</v>
      </c>
      <c r="H167" s="117" t="s">
        <v>362</v>
      </c>
    </row>
    <row r="168" spans="1:8" ht="16.5" customHeight="1" x14ac:dyDescent="0.25">
      <c r="A168" s="121"/>
      <c r="B168" s="122"/>
      <c r="C168" s="122"/>
      <c r="D168" s="3" t="s">
        <v>5</v>
      </c>
      <c r="E168" s="5">
        <v>140</v>
      </c>
      <c r="F168" s="5">
        <v>140</v>
      </c>
      <c r="G168" s="5">
        <f>F168/E168*100</f>
        <v>100</v>
      </c>
      <c r="H168" s="117"/>
    </row>
    <row r="169" spans="1:8" ht="16.5" customHeight="1" x14ac:dyDescent="0.25">
      <c r="A169" s="121"/>
      <c r="B169" s="122"/>
      <c r="C169" s="122"/>
      <c r="D169" s="3" t="s">
        <v>6</v>
      </c>
      <c r="E169" s="5">
        <v>0</v>
      </c>
      <c r="F169" s="5">
        <v>0</v>
      </c>
      <c r="G169" s="5">
        <v>0</v>
      </c>
      <c r="H169" s="117"/>
    </row>
    <row r="170" spans="1:8" ht="16.5" customHeight="1" x14ac:dyDescent="0.25">
      <c r="A170" s="121"/>
      <c r="B170" s="122"/>
      <c r="C170" s="122"/>
      <c r="D170" s="3" t="s">
        <v>23</v>
      </c>
      <c r="E170" s="5">
        <v>0</v>
      </c>
      <c r="F170" s="5">
        <v>0</v>
      </c>
      <c r="G170" s="5">
        <v>0</v>
      </c>
      <c r="H170" s="117"/>
    </row>
    <row r="171" spans="1:8" ht="16.5" customHeight="1" x14ac:dyDescent="0.25">
      <c r="A171" s="121"/>
      <c r="B171" s="122"/>
      <c r="C171" s="122"/>
      <c r="D171" s="3" t="s">
        <v>9</v>
      </c>
      <c r="E171" s="5">
        <v>0</v>
      </c>
      <c r="F171" s="5">
        <v>0</v>
      </c>
      <c r="G171" s="5">
        <v>0</v>
      </c>
      <c r="H171" s="117"/>
    </row>
    <row r="172" spans="1:8" ht="16.5" customHeight="1" x14ac:dyDescent="0.25">
      <c r="A172" s="121" t="s">
        <v>333</v>
      </c>
      <c r="B172" s="122" t="s">
        <v>372</v>
      </c>
      <c r="C172" s="122"/>
      <c r="D172" s="56" t="s">
        <v>4</v>
      </c>
      <c r="E172" s="45">
        <f>E173+E174+E175+E176</f>
        <v>2700</v>
      </c>
      <c r="F172" s="45">
        <f>SUM(F173:F176)</f>
        <v>2618.85</v>
      </c>
      <c r="G172" s="45">
        <f>F172/E172*100</f>
        <v>96.99444444444444</v>
      </c>
      <c r="H172" s="117" t="s">
        <v>117</v>
      </c>
    </row>
    <row r="173" spans="1:8" ht="16.5" customHeight="1" x14ac:dyDescent="0.25">
      <c r="A173" s="121"/>
      <c r="B173" s="122"/>
      <c r="C173" s="122"/>
      <c r="D173" s="3" t="s">
        <v>5</v>
      </c>
      <c r="E173" s="5">
        <v>135</v>
      </c>
      <c r="F173" s="5">
        <v>130.94</v>
      </c>
      <c r="G173" s="5">
        <f>F173/E173*100</f>
        <v>96.992592592592587</v>
      </c>
      <c r="H173" s="117"/>
    </row>
    <row r="174" spans="1:8" ht="16.5" customHeight="1" x14ac:dyDescent="0.25">
      <c r="A174" s="121"/>
      <c r="B174" s="122"/>
      <c r="C174" s="122"/>
      <c r="D174" s="3" t="s">
        <v>6</v>
      </c>
      <c r="E174" s="5">
        <v>0</v>
      </c>
      <c r="F174" s="5">
        <v>0</v>
      </c>
      <c r="G174" s="5">
        <v>0</v>
      </c>
      <c r="H174" s="117"/>
    </row>
    <row r="175" spans="1:8" ht="16.5" customHeight="1" x14ac:dyDescent="0.25">
      <c r="A175" s="121"/>
      <c r="B175" s="122"/>
      <c r="C175" s="122"/>
      <c r="D175" s="3" t="s">
        <v>23</v>
      </c>
      <c r="E175" s="5">
        <v>2565</v>
      </c>
      <c r="F175" s="5">
        <v>2487.91</v>
      </c>
      <c r="G175" s="5">
        <f>F175/E175*100</f>
        <v>96.994541910331378</v>
      </c>
      <c r="H175" s="117"/>
    </row>
    <row r="176" spans="1:8" ht="16.5" customHeight="1" x14ac:dyDescent="0.25">
      <c r="A176" s="121"/>
      <c r="B176" s="122"/>
      <c r="C176" s="122"/>
      <c r="D176" s="3" t="s">
        <v>9</v>
      </c>
      <c r="E176" s="5">
        <v>0</v>
      </c>
      <c r="F176" s="5">
        <v>0</v>
      </c>
      <c r="G176" s="5">
        <v>0</v>
      </c>
      <c r="H176" s="117"/>
    </row>
    <row r="177" spans="1:8" ht="16.5" customHeight="1" x14ac:dyDescent="0.25">
      <c r="A177" s="128" t="s">
        <v>8</v>
      </c>
      <c r="B177" s="163" t="s">
        <v>12</v>
      </c>
      <c r="C177" s="180"/>
      <c r="D177" s="53" t="s">
        <v>4</v>
      </c>
      <c r="E177" s="54">
        <f>E178+E179+E180+E181</f>
        <v>384</v>
      </c>
      <c r="F177" s="54">
        <f>F178+F179+F180+F181</f>
        <v>285.95</v>
      </c>
      <c r="G177" s="54">
        <f>F177/E177*100</f>
        <v>74.466145833333329</v>
      </c>
      <c r="H177" s="147" t="s">
        <v>67</v>
      </c>
    </row>
    <row r="178" spans="1:8" ht="15.75" customHeight="1" x14ac:dyDescent="0.25">
      <c r="A178" s="128"/>
      <c r="B178" s="163"/>
      <c r="C178" s="180"/>
      <c r="D178" s="53" t="s">
        <v>5</v>
      </c>
      <c r="E178" s="54">
        <f t="shared" ref="E178:F181" si="7">E185+E190+E196</f>
        <v>384</v>
      </c>
      <c r="F178" s="54">
        <f t="shared" si="7"/>
        <v>285.95</v>
      </c>
      <c r="G178" s="54">
        <f>F178/E178*100</f>
        <v>74.466145833333329</v>
      </c>
      <c r="H178" s="147"/>
    </row>
    <row r="179" spans="1:8" ht="16.5" customHeight="1" x14ac:dyDescent="0.25">
      <c r="A179" s="128"/>
      <c r="B179" s="163"/>
      <c r="C179" s="180"/>
      <c r="D179" s="53" t="s">
        <v>6</v>
      </c>
      <c r="E179" s="54">
        <f t="shared" si="7"/>
        <v>0</v>
      </c>
      <c r="F179" s="54">
        <f t="shared" si="7"/>
        <v>0</v>
      </c>
      <c r="G179" s="55">
        <v>0</v>
      </c>
      <c r="H179" s="147"/>
    </row>
    <row r="180" spans="1:8" ht="16.5" customHeight="1" x14ac:dyDescent="0.25">
      <c r="A180" s="128"/>
      <c r="B180" s="163"/>
      <c r="C180" s="180"/>
      <c r="D180" s="53" t="s">
        <v>23</v>
      </c>
      <c r="E180" s="54">
        <f t="shared" si="7"/>
        <v>0</v>
      </c>
      <c r="F180" s="54">
        <f t="shared" si="7"/>
        <v>0</v>
      </c>
      <c r="G180" s="55">
        <v>0</v>
      </c>
      <c r="H180" s="147"/>
    </row>
    <row r="181" spans="1:8" ht="15.75" customHeight="1" x14ac:dyDescent="0.25">
      <c r="A181" s="128"/>
      <c r="B181" s="163"/>
      <c r="C181" s="180"/>
      <c r="D181" s="53" t="s">
        <v>9</v>
      </c>
      <c r="E181" s="54">
        <f t="shared" si="7"/>
        <v>0</v>
      </c>
      <c r="F181" s="54">
        <f t="shared" si="7"/>
        <v>0</v>
      </c>
      <c r="G181" s="55">
        <v>0</v>
      </c>
      <c r="H181" s="147"/>
    </row>
    <row r="182" spans="1:8" ht="16.5" customHeight="1" x14ac:dyDescent="0.25">
      <c r="A182" s="120" t="s">
        <v>118</v>
      </c>
      <c r="B182" s="120"/>
      <c r="C182" s="120"/>
      <c r="D182" s="120"/>
      <c r="E182" s="120"/>
      <c r="F182" s="120"/>
      <c r="G182" s="120"/>
      <c r="H182" s="120"/>
    </row>
    <row r="183" spans="1:8" ht="16.5" customHeight="1" x14ac:dyDescent="0.25">
      <c r="A183" s="120" t="s">
        <v>119</v>
      </c>
      <c r="B183" s="120"/>
      <c r="C183" s="120"/>
      <c r="D183" s="120"/>
      <c r="E183" s="120"/>
      <c r="F183" s="120"/>
      <c r="G183" s="120"/>
      <c r="H183" s="120"/>
    </row>
    <row r="184" spans="1:8" ht="15.75" customHeight="1" x14ac:dyDescent="0.25">
      <c r="A184" s="127" t="s">
        <v>38</v>
      </c>
      <c r="B184" s="142" t="s">
        <v>121</v>
      </c>
      <c r="C184" s="81"/>
      <c r="D184" s="51" t="s">
        <v>4</v>
      </c>
      <c r="E184" s="43">
        <f>E185+E186+E187+E188</f>
        <v>128</v>
      </c>
      <c r="F184" s="43">
        <f>F185+F186+F187+F188</f>
        <v>105.26</v>
      </c>
      <c r="G184" s="52">
        <f>F184/E184*100</f>
        <v>82.234375</v>
      </c>
      <c r="H184" s="123" t="s">
        <v>120</v>
      </c>
    </row>
    <row r="185" spans="1:8" ht="16.5" customHeight="1" x14ac:dyDescent="0.25">
      <c r="A185" s="127"/>
      <c r="B185" s="142"/>
      <c r="C185" s="81"/>
      <c r="D185" s="10" t="s">
        <v>5</v>
      </c>
      <c r="E185" s="31">
        <v>128</v>
      </c>
      <c r="F185" s="31">
        <v>105.26</v>
      </c>
      <c r="G185" s="11">
        <f>F185/E185*100</f>
        <v>82.234375</v>
      </c>
      <c r="H185" s="123"/>
    </row>
    <row r="186" spans="1:8" ht="16.5" customHeight="1" x14ac:dyDescent="0.25">
      <c r="A186" s="127"/>
      <c r="B186" s="142"/>
      <c r="C186" s="81"/>
      <c r="D186" s="10" t="s">
        <v>6</v>
      </c>
      <c r="E186" s="31">
        <v>0</v>
      </c>
      <c r="F186" s="31">
        <v>0</v>
      </c>
      <c r="G186" s="11">
        <v>0</v>
      </c>
      <c r="H186" s="123"/>
    </row>
    <row r="187" spans="1:8" ht="16.5" customHeight="1" x14ac:dyDescent="0.25">
      <c r="A187" s="127"/>
      <c r="B187" s="142"/>
      <c r="C187" s="81"/>
      <c r="D187" s="10" t="s">
        <v>23</v>
      </c>
      <c r="E187" s="31">
        <v>0</v>
      </c>
      <c r="F187" s="31">
        <v>0</v>
      </c>
      <c r="G187" s="11">
        <v>0</v>
      </c>
      <c r="H187" s="123"/>
    </row>
    <row r="188" spans="1:8" ht="16.5" customHeight="1" x14ac:dyDescent="0.25">
      <c r="A188" s="127"/>
      <c r="B188" s="142"/>
      <c r="C188" s="81"/>
      <c r="D188" s="10" t="s">
        <v>9</v>
      </c>
      <c r="E188" s="31">
        <v>0</v>
      </c>
      <c r="F188" s="31">
        <v>0</v>
      </c>
      <c r="G188" s="11">
        <v>0</v>
      </c>
      <c r="H188" s="123"/>
    </row>
    <row r="189" spans="1:8" ht="16.5" customHeight="1" x14ac:dyDescent="0.25">
      <c r="A189" s="127" t="s">
        <v>39</v>
      </c>
      <c r="B189" s="142" t="s">
        <v>122</v>
      </c>
      <c r="C189" s="81"/>
      <c r="D189" s="51" t="s">
        <v>4</v>
      </c>
      <c r="E189" s="43">
        <f>E190+E191+E192+E193</f>
        <v>136</v>
      </c>
      <c r="F189" s="43">
        <f>F190+F191+F192+F193</f>
        <v>68.48</v>
      </c>
      <c r="G189" s="52">
        <f>F189/E189*100</f>
        <v>50.352941176470587</v>
      </c>
      <c r="H189" s="123" t="s">
        <v>53</v>
      </c>
    </row>
    <row r="190" spans="1:8" ht="15.75" customHeight="1" x14ac:dyDescent="0.25">
      <c r="A190" s="127"/>
      <c r="B190" s="142"/>
      <c r="C190" s="81"/>
      <c r="D190" s="10" t="s">
        <v>5</v>
      </c>
      <c r="E190" s="31">
        <v>136</v>
      </c>
      <c r="F190" s="31">
        <v>68.48</v>
      </c>
      <c r="G190" s="11">
        <f>F190/E190*100</f>
        <v>50.352941176470587</v>
      </c>
      <c r="H190" s="123"/>
    </row>
    <row r="191" spans="1:8" ht="16.5" customHeight="1" x14ac:dyDescent="0.25">
      <c r="A191" s="127"/>
      <c r="B191" s="142"/>
      <c r="C191" s="81"/>
      <c r="D191" s="10" t="s">
        <v>6</v>
      </c>
      <c r="E191" s="31">
        <v>0</v>
      </c>
      <c r="F191" s="31">
        <v>0</v>
      </c>
      <c r="G191" s="11">
        <v>0</v>
      </c>
      <c r="H191" s="123"/>
    </row>
    <row r="192" spans="1:8" ht="15.75" customHeight="1" x14ac:dyDescent="0.25">
      <c r="A192" s="127"/>
      <c r="B192" s="142"/>
      <c r="C192" s="81"/>
      <c r="D192" s="10" t="s">
        <v>23</v>
      </c>
      <c r="E192" s="31">
        <v>0</v>
      </c>
      <c r="F192" s="31">
        <v>0</v>
      </c>
      <c r="G192" s="11">
        <v>0</v>
      </c>
      <c r="H192" s="123"/>
    </row>
    <row r="193" spans="1:8" ht="16.5" customHeight="1" x14ac:dyDescent="0.25">
      <c r="A193" s="127"/>
      <c r="B193" s="142"/>
      <c r="C193" s="81"/>
      <c r="D193" s="10" t="s">
        <v>9</v>
      </c>
      <c r="E193" s="31">
        <v>0</v>
      </c>
      <c r="F193" s="31">
        <v>0</v>
      </c>
      <c r="G193" s="11">
        <v>0</v>
      </c>
      <c r="H193" s="123"/>
    </row>
    <row r="194" spans="1:8" ht="16.5" customHeight="1" x14ac:dyDescent="0.25">
      <c r="A194" s="120" t="s">
        <v>123</v>
      </c>
      <c r="B194" s="120"/>
      <c r="C194" s="120"/>
      <c r="D194" s="120"/>
      <c r="E194" s="120"/>
      <c r="F194" s="120"/>
      <c r="G194" s="120"/>
      <c r="H194" s="120"/>
    </row>
    <row r="195" spans="1:8" ht="16.5" customHeight="1" x14ac:dyDescent="0.25">
      <c r="A195" s="127" t="s">
        <v>124</v>
      </c>
      <c r="B195" s="142" t="s">
        <v>125</v>
      </c>
      <c r="C195" s="81"/>
      <c r="D195" s="51" t="s">
        <v>4</v>
      </c>
      <c r="E195" s="43">
        <f>E196+E197+E198+E199</f>
        <v>120</v>
      </c>
      <c r="F195" s="43">
        <f>F196+F197+F198+F199</f>
        <v>112.21</v>
      </c>
      <c r="G195" s="52">
        <f>F195/E195*100</f>
        <v>93.508333333333326</v>
      </c>
      <c r="H195" s="123" t="s">
        <v>126</v>
      </c>
    </row>
    <row r="196" spans="1:8" ht="16.5" customHeight="1" x14ac:dyDescent="0.25">
      <c r="A196" s="127"/>
      <c r="B196" s="142"/>
      <c r="C196" s="81"/>
      <c r="D196" s="10" t="s">
        <v>5</v>
      </c>
      <c r="E196" s="31">
        <v>120</v>
      </c>
      <c r="F196" s="31">
        <v>112.21</v>
      </c>
      <c r="G196" s="11">
        <f>F196/E196*100</f>
        <v>93.508333333333326</v>
      </c>
      <c r="H196" s="123"/>
    </row>
    <row r="197" spans="1:8" ht="15.75" customHeight="1" x14ac:dyDescent="0.25">
      <c r="A197" s="127"/>
      <c r="B197" s="142"/>
      <c r="C197" s="81"/>
      <c r="D197" s="10" t="s">
        <v>6</v>
      </c>
      <c r="E197" s="31">
        <v>0</v>
      </c>
      <c r="F197" s="31">
        <v>0</v>
      </c>
      <c r="G197" s="11">
        <v>0</v>
      </c>
      <c r="H197" s="123"/>
    </row>
    <row r="198" spans="1:8" ht="15.75" customHeight="1" x14ac:dyDescent="0.25">
      <c r="A198" s="127"/>
      <c r="B198" s="142"/>
      <c r="C198" s="81"/>
      <c r="D198" s="10" t="s">
        <v>23</v>
      </c>
      <c r="E198" s="31">
        <v>0</v>
      </c>
      <c r="F198" s="31">
        <v>0</v>
      </c>
      <c r="G198" s="11">
        <v>0</v>
      </c>
      <c r="H198" s="123"/>
    </row>
    <row r="199" spans="1:8" ht="16.5" customHeight="1" x14ac:dyDescent="0.25">
      <c r="A199" s="127"/>
      <c r="B199" s="142"/>
      <c r="C199" s="81"/>
      <c r="D199" s="10" t="s">
        <v>9</v>
      </c>
      <c r="E199" s="31">
        <v>0</v>
      </c>
      <c r="F199" s="31">
        <v>0</v>
      </c>
      <c r="G199" s="11">
        <v>0</v>
      </c>
      <c r="H199" s="123"/>
    </row>
    <row r="200" spans="1:8" ht="16.5" customHeight="1" x14ac:dyDescent="0.25">
      <c r="A200" s="128" t="s">
        <v>16</v>
      </c>
      <c r="B200" s="163" t="s">
        <v>13</v>
      </c>
      <c r="C200" s="180"/>
      <c r="D200" s="53" t="s">
        <v>4</v>
      </c>
      <c r="E200" s="54">
        <f>E201+E202+E203+E204</f>
        <v>3219.05</v>
      </c>
      <c r="F200" s="54">
        <f>F201+F202+F203+F204</f>
        <v>2667.6800000000003</v>
      </c>
      <c r="G200" s="54">
        <f>F200/E200*100</f>
        <v>82.871654680728795</v>
      </c>
      <c r="H200" s="125" t="s">
        <v>69</v>
      </c>
    </row>
    <row r="201" spans="1:8" ht="16.5" customHeight="1" x14ac:dyDescent="0.25">
      <c r="A201" s="128"/>
      <c r="B201" s="163"/>
      <c r="C201" s="180"/>
      <c r="D201" s="53" t="s">
        <v>5</v>
      </c>
      <c r="E201" s="54">
        <f>E208+E213+E219+E225</f>
        <v>2136.9900000000002</v>
      </c>
      <c r="F201" s="54">
        <f>F208+F213+F219+F225</f>
        <v>1585.6200000000001</v>
      </c>
      <c r="G201" s="54">
        <f>F201/E201*100</f>
        <v>74.198756194460429</v>
      </c>
      <c r="H201" s="125"/>
    </row>
    <row r="202" spans="1:8" ht="16.5" customHeight="1" x14ac:dyDescent="0.25">
      <c r="A202" s="128"/>
      <c r="B202" s="163"/>
      <c r="C202" s="180"/>
      <c r="D202" s="53" t="s">
        <v>6</v>
      </c>
      <c r="E202" s="54">
        <f>E209+E214+E220+E226</f>
        <v>1082.0600000000002</v>
      </c>
      <c r="F202" s="54">
        <f>F209+F214+F220+F226</f>
        <v>1082.0600000000002</v>
      </c>
      <c r="G202" s="54">
        <f>F202/E202*100</f>
        <v>100</v>
      </c>
      <c r="H202" s="125"/>
    </row>
    <row r="203" spans="1:8" ht="16.5" customHeight="1" x14ac:dyDescent="0.25">
      <c r="A203" s="128"/>
      <c r="B203" s="163"/>
      <c r="C203" s="180"/>
      <c r="D203" s="53" t="s">
        <v>23</v>
      </c>
      <c r="E203" s="54">
        <f>E210+E215+E221+E227</f>
        <v>0</v>
      </c>
      <c r="F203" s="54">
        <v>0</v>
      </c>
      <c r="G203" s="54">
        <v>0</v>
      </c>
      <c r="H203" s="125"/>
    </row>
    <row r="204" spans="1:8" ht="16.5" customHeight="1" x14ac:dyDescent="0.25">
      <c r="A204" s="128"/>
      <c r="B204" s="163"/>
      <c r="C204" s="180"/>
      <c r="D204" s="53" t="s">
        <v>9</v>
      </c>
      <c r="E204" s="54">
        <f>E211+E216+E222+E228</f>
        <v>0</v>
      </c>
      <c r="F204" s="55">
        <v>0</v>
      </c>
      <c r="G204" s="54">
        <v>0</v>
      </c>
      <c r="H204" s="125"/>
    </row>
    <row r="205" spans="1:8" ht="16.5" customHeight="1" x14ac:dyDescent="0.25">
      <c r="A205" s="120" t="s">
        <v>127</v>
      </c>
      <c r="B205" s="120"/>
      <c r="C205" s="120"/>
      <c r="D205" s="120"/>
      <c r="E205" s="120"/>
      <c r="F205" s="120"/>
      <c r="G205" s="120"/>
      <c r="H205" s="120"/>
    </row>
    <row r="206" spans="1:8" ht="16.5" customHeight="1" x14ac:dyDescent="0.25">
      <c r="A206" s="120" t="s">
        <v>128</v>
      </c>
      <c r="B206" s="120"/>
      <c r="C206" s="120"/>
      <c r="D206" s="120"/>
      <c r="E206" s="120"/>
      <c r="F206" s="120"/>
      <c r="G206" s="120"/>
      <c r="H206" s="120"/>
    </row>
    <row r="207" spans="1:8" ht="16.5" customHeight="1" x14ac:dyDescent="0.25">
      <c r="A207" s="127" t="s">
        <v>40</v>
      </c>
      <c r="B207" s="181" t="s">
        <v>129</v>
      </c>
      <c r="C207" s="126"/>
      <c r="D207" s="51" t="s">
        <v>4</v>
      </c>
      <c r="E207" s="43">
        <f>E208+E209+E210+E211</f>
        <v>2687.8500000000004</v>
      </c>
      <c r="F207" s="43">
        <f>SUM(F208:F211)</f>
        <v>2475.63</v>
      </c>
      <c r="G207" s="43">
        <f>F207/E207*100</f>
        <v>92.104470115519831</v>
      </c>
      <c r="H207" s="164" t="s">
        <v>132</v>
      </c>
    </row>
    <row r="208" spans="1:8" ht="16.5" customHeight="1" x14ac:dyDescent="0.25">
      <c r="A208" s="127"/>
      <c r="B208" s="181"/>
      <c r="C208" s="126"/>
      <c r="D208" s="10" t="s">
        <v>5</v>
      </c>
      <c r="E208" s="31">
        <v>1647.69</v>
      </c>
      <c r="F208" s="31">
        <v>1435.47</v>
      </c>
      <c r="G208" s="31">
        <f>F208/E208*100</f>
        <v>87.120150028221317</v>
      </c>
      <c r="H208" s="164"/>
    </row>
    <row r="209" spans="1:8" ht="16.5" customHeight="1" x14ac:dyDescent="0.25">
      <c r="A209" s="127"/>
      <c r="B209" s="181"/>
      <c r="C209" s="126"/>
      <c r="D209" s="10" t="s">
        <v>6</v>
      </c>
      <c r="E209" s="31">
        <v>1040.1600000000001</v>
      </c>
      <c r="F209" s="31">
        <v>1040.1600000000001</v>
      </c>
      <c r="G209" s="31">
        <f>F209/E209*100</f>
        <v>100</v>
      </c>
      <c r="H209" s="164"/>
    </row>
    <row r="210" spans="1:8" ht="16.5" customHeight="1" x14ac:dyDescent="0.25">
      <c r="A210" s="127"/>
      <c r="B210" s="181"/>
      <c r="C210" s="126"/>
      <c r="D210" s="10" t="s">
        <v>23</v>
      </c>
      <c r="E210" s="31">
        <v>0</v>
      </c>
      <c r="F210" s="31">
        <v>0</v>
      </c>
      <c r="G210" s="31">
        <v>0</v>
      </c>
      <c r="H210" s="164"/>
    </row>
    <row r="211" spans="1:8" ht="16.5" customHeight="1" x14ac:dyDescent="0.25">
      <c r="A211" s="127"/>
      <c r="B211" s="181"/>
      <c r="C211" s="126"/>
      <c r="D211" s="10" t="s">
        <v>9</v>
      </c>
      <c r="E211" s="31">
        <v>0</v>
      </c>
      <c r="F211" s="31">
        <v>0</v>
      </c>
      <c r="G211" s="31">
        <v>0</v>
      </c>
      <c r="H211" s="164"/>
    </row>
    <row r="212" spans="1:8" ht="16.5" customHeight="1" x14ac:dyDescent="0.25">
      <c r="A212" s="127" t="s">
        <v>41</v>
      </c>
      <c r="B212" s="142" t="s">
        <v>130</v>
      </c>
      <c r="C212" s="126"/>
      <c r="D212" s="51" t="s">
        <v>4</v>
      </c>
      <c r="E212" s="43">
        <f>E213+E214+E215+E216</f>
        <v>44.1</v>
      </c>
      <c r="F212" s="43">
        <f>SUM(F213:F216)</f>
        <v>44.1</v>
      </c>
      <c r="G212" s="43">
        <f>F212/E212*100</f>
        <v>100</v>
      </c>
      <c r="H212" s="123" t="s">
        <v>133</v>
      </c>
    </row>
    <row r="213" spans="1:8" ht="16.5" customHeight="1" x14ac:dyDescent="0.25">
      <c r="A213" s="127"/>
      <c r="B213" s="142"/>
      <c r="C213" s="126"/>
      <c r="D213" s="10" t="s">
        <v>5</v>
      </c>
      <c r="E213" s="31">
        <v>2.2000000000000002</v>
      </c>
      <c r="F213" s="31">
        <v>2.2000000000000002</v>
      </c>
      <c r="G213" s="31">
        <f>F213/E213*100</f>
        <v>100</v>
      </c>
      <c r="H213" s="123"/>
    </row>
    <row r="214" spans="1:8" ht="16.5" customHeight="1" x14ac:dyDescent="0.25">
      <c r="A214" s="127"/>
      <c r="B214" s="142"/>
      <c r="C214" s="126"/>
      <c r="D214" s="10" t="s">
        <v>6</v>
      </c>
      <c r="E214" s="31">
        <v>41.9</v>
      </c>
      <c r="F214" s="31">
        <v>41.9</v>
      </c>
      <c r="G214" s="31">
        <f>F214/E214*100</f>
        <v>100</v>
      </c>
      <c r="H214" s="123"/>
    </row>
    <row r="215" spans="1:8" ht="16.5" customHeight="1" x14ac:dyDescent="0.25">
      <c r="A215" s="127"/>
      <c r="B215" s="142"/>
      <c r="C215" s="126"/>
      <c r="D215" s="10" t="s">
        <v>23</v>
      </c>
      <c r="E215" s="31">
        <v>0</v>
      </c>
      <c r="F215" s="31">
        <v>0</v>
      </c>
      <c r="G215" s="31">
        <v>0</v>
      </c>
      <c r="H215" s="123"/>
    </row>
    <row r="216" spans="1:8" ht="16.5" customHeight="1" x14ac:dyDescent="0.25">
      <c r="A216" s="127"/>
      <c r="B216" s="142"/>
      <c r="C216" s="126"/>
      <c r="D216" s="10" t="s">
        <v>9</v>
      </c>
      <c r="E216" s="31">
        <v>0</v>
      </c>
      <c r="F216" s="31">
        <v>0</v>
      </c>
      <c r="G216" s="31">
        <v>0</v>
      </c>
      <c r="H216" s="123"/>
    </row>
    <row r="217" spans="1:8" ht="16.5" customHeight="1" x14ac:dyDescent="0.25">
      <c r="A217" s="120" t="s">
        <v>131</v>
      </c>
      <c r="B217" s="120"/>
      <c r="C217" s="120"/>
      <c r="D217" s="120"/>
      <c r="E217" s="120"/>
      <c r="F217" s="120"/>
      <c r="G217" s="120"/>
      <c r="H217" s="120"/>
    </row>
    <row r="218" spans="1:8" ht="15.75" customHeight="1" x14ac:dyDescent="0.25">
      <c r="A218" s="127" t="s">
        <v>42</v>
      </c>
      <c r="B218" s="142" t="s">
        <v>374</v>
      </c>
      <c r="C218" s="81"/>
      <c r="D218" s="51" t="s">
        <v>4</v>
      </c>
      <c r="E218" s="43">
        <f>E219+E220+E221+E222</f>
        <v>350</v>
      </c>
      <c r="F218" s="43">
        <f>SUM(F219:F222)</f>
        <v>95.3</v>
      </c>
      <c r="G218" s="43">
        <f>F218/E218*100</f>
        <v>27.228571428571431</v>
      </c>
      <c r="H218" s="124" t="s">
        <v>375</v>
      </c>
    </row>
    <row r="219" spans="1:8" ht="16.5" customHeight="1" x14ac:dyDescent="0.25">
      <c r="A219" s="127"/>
      <c r="B219" s="142"/>
      <c r="C219" s="81"/>
      <c r="D219" s="10" t="s">
        <v>5</v>
      </c>
      <c r="E219" s="31">
        <v>350</v>
      </c>
      <c r="F219" s="31">
        <v>95.3</v>
      </c>
      <c r="G219" s="31">
        <f>F219/E219*100</f>
        <v>27.228571428571431</v>
      </c>
      <c r="H219" s="124"/>
    </row>
    <row r="220" spans="1:8" ht="16.5" customHeight="1" x14ac:dyDescent="0.25">
      <c r="A220" s="127"/>
      <c r="B220" s="142"/>
      <c r="C220" s="81"/>
      <c r="D220" s="10" t="s">
        <v>6</v>
      </c>
      <c r="E220" s="31">
        <v>0</v>
      </c>
      <c r="F220" s="31">
        <v>0</v>
      </c>
      <c r="G220" s="31">
        <v>0</v>
      </c>
      <c r="H220" s="124"/>
    </row>
    <row r="221" spans="1:8" ht="16.5" customHeight="1" x14ac:dyDescent="0.25">
      <c r="A221" s="127"/>
      <c r="B221" s="142"/>
      <c r="C221" s="81"/>
      <c r="D221" s="10" t="s">
        <v>23</v>
      </c>
      <c r="E221" s="31">
        <v>0</v>
      </c>
      <c r="F221" s="31">
        <v>0</v>
      </c>
      <c r="G221" s="31">
        <v>0</v>
      </c>
      <c r="H221" s="124"/>
    </row>
    <row r="222" spans="1:8" ht="16.5" customHeight="1" x14ac:dyDescent="0.25">
      <c r="A222" s="127"/>
      <c r="B222" s="142"/>
      <c r="C222" s="81"/>
      <c r="D222" s="10" t="s">
        <v>9</v>
      </c>
      <c r="E222" s="31">
        <v>0</v>
      </c>
      <c r="F222" s="31">
        <v>0</v>
      </c>
      <c r="G222" s="31">
        <v>0</v>
      </c>
      <c r="H222" s="124"/>
    </row>
    <row r="223" spans="1:8" ht="16.5" customHeight="1" x14ac:dyDescent="0.25">
      <c r="A223" s="120" t="s">
        <v>134</v>
      </c>
      <c r="B223" s="120"/>
      <c r="C223" s="120"/>
      <c r="D223" s="120"/>
      <c r="E223" s="120"/>
      <c r="F223" s="120"/>
      <c r="G223" s="120"/>
      <c r="H223" s="120"/>
    </row>
    <row r="224" spans="1:8" ht="16.5" customHeight="1" x14ac:dyDescent="0.25">
      <c r="A224" s="127" t="s">
        <v>43</v>
      </c>
      <c r="B224" s="142" t="s">
        <v>135</v>
      </c>
      <c r="C224" s="81"/>
      <c r="D224" s="51" t="s">
        <v>4</v>
      </c>
      <c r="E224" s="43">
        <f>E225+E226+E227+E228</f>
        <v>137.1</v>
      </c>
      <c r="F224" s="43">
        <f>SUM(F225:F228)</f>
        <v>52.65</v>
      </c>
      <c r="G224" s="43">
        <f>F224/E224*100</f>
        <v>38.402625820568929</v>
      </c>
      <c r="H224" s="123" t="s">
        <v>53</v>
      </c>
    </row>
    <row r="225" spans="1:11" ht="16.5" customHeight="1" x14ac:dyDescent="0.25">
      <c r="A225" s="127"/>
      <c r="B225" s="142"/>
      <c r="C225" s="81"/>
      <c r="D225" s="10" t="s">
        <v>5</v>
      </c>
      <c r="E225" s="31">
        <v>137.1</v>
      </c>
      <c r="F225" s="31">
        <v>52.65</v>
      </c>
      <c r="G225" s="31">
        <f>F225/E225*100</f>
        <v>38.402625820568929</v>
      </c>
      <c r="H225" s="123"/>
    </row>
    <row r="226" spans="1:11" ht="16.5" customHeight="1" x14ac:dyDescent="0.25">
      <c r="A226" s="127"/>
      <c r="B226" s="142"/>
      <c r="C226" s="81"/>
      <c r="D226" s="10" t="s">
        <v>6</v>
      </c>
      <c r="E226" s="31">
        <v>0</v>
      </c>
      <c r="F226" s="31">
        <v>0</v>
      </c>
      <c r="G226" s="31">
        <v>0</v>
      </c>
      <c r="H226" s="123"/>
    </row>
    <row r="227" spans="1:11" ht="16.5" customHeight="1" x14ac:dyDescent="0.25">
      <c r="A227" s="127"/>
      <c r="B227" s="142"/>
      <c r="C227" s="81"/>
      <c r="D227" s="10" t="s">
        <v>23</v>
      </c>
      <c r="E227" s="31">
        <v>0</v>
      </c>
      <c r="F227" s="31">
        <v>0</v>
      </c>
      <c r="G227" s="31">
        <v>0</v>
      </c>
      <c r="H227" s="123"/>
    </row>
    <row r="228" spans="1:11" ht="15.75" customHeight="1" x14ac:dyDescent="0.25">
      <c r="A228" s="127"/>
      <c r="B228" s="142"/>
      <c r="C228" s="81"/>
      <c r="D228" s="10" t="s">
        <v>9</v>
      </c>
      <c r="E228" s="31">
        <v>0</v>
      </c>
      <c r="F228" s="31">
        <v>0</v>
      </c>
      <c r="G228" s="31">
        <v>0</v>
      </c>
      <c r="H228" s="123"/>
    </row>
    <row r="229" spans="1:11" ht="15.75" customHeight="1" x14ac:dyDescent="0.25">
      <c r="A229" s="128" t="s">
        <v>19</v>
      </c>
      <c r="B229" s="139" t="s">
        <v>139</v>
      </c>
      <c r="C229" s="135"/>
      <c r="D229" s="53" t="s">
        <v>4</v>
      </c>
      <c r="E229" s="55">
        <f>E230+E231+E232+E233</f>
        <v>15347.9</v>
      </c>
      <c r="F229" s="54">
        <f>SUM(F230:F233)</f>
        <v>8578.7999999999993</v>
      </c>
      <c r="G229" s="55">
        <f>F229/E229*100</f>
        <v>55.89559483707869</v>
      </c>
      <c r="H229" s="135" t="s">
        <v>53</v>
      </c>
    </row>
    <row r="230" spans="1:11" ht="15.75" customHeight="1" x14ac:dyDescent="0.25">
      <c r="A230" s="128"/>
      <c r="B230" s="139"/>
      <c r="C230" s="135"/>
      <c r="D230" s="53" t="s">
        <v>5</v>
      </c>
      <c r="E230" s="55">
        <f t="shared" ref="E230:F233" si="8">E236+E241</f>
        <v>1700</v>
      </c>
      <c r="F230" s="54">
        <f t="shared" si="8"/>
        <v>959.04</v>
      </c>
      <c r="G230" s="55">
        <f>F230/E230*100</f>
        <v>56.414117647058823</v>
      </c>
      <c r="H230" s="135"/>
      <c r="J230" s="60"/>
      <c r="K230" s="61"/>
    </row>
    <row r="231" spans="1:11" ht="15.75" customHeight="1" x14ac:dyDescent="0.25">
      <c r="A231" s="128"/>
      <c r="B231" s="139"/>
      <c r="C231" s="135"/>
      <c r="D231" s="53" t="s">
        <v>6</v>
      </c>
      <c r="E231" s="55">
        <f t="shared" si="8"/>
        <v>8832.9</v>
      </c>
      <c r="F231" s="54">
        <f>F237+F242</f>
        <v>4566.91</v>
      </c>
      <c r="G231" s="55">
        <f>F231/E231*100</f>
        <v>51.70340431794768</v>
      </c>
      <c r="H231" s="135"/>
    </row>
    <row r="232" spans="1:11" ht="15.75" customHeight="1" x14ac:dyDescent="0.25">
      <c r="A232" s="128"/>
      <c r="B232" s="139"/>
      <c r="C232" s="135"/>
      <c r="D232" s="53" t="s">
        <v>23</v>
      </c>
      <c r="E232" s="55">
        <f t="shared" si="8"/>
        <v>0</v>
      </c>
      <c r="F232" s="54">
        <f t="shared" si="8"/>
        <v>0</v>
      </c>
      <c r="G232" s="55">
        <v>0</v>
      </c>
      <c r="H232" s="135"/>
    </row>
    <row r="233" spans="1:11" ht="15.75" customHeight="1" x14ac:dyDescent="0.25">
      <c r="A233" s="128"/>
      <c r="B233" s="139"/>
      <c r="C233" s="135"/>
      <c r="D233" s="53" t="s">
        <v>9</v>
      </c>
      <c r="E233" s="55">
        <f t="shared" si="8"/>
        <v>4815</v>
      </c>
      <c r="F233" s="54">
        <f t="shared" si="8"/>
        <v>3052.85</v>
      </c>
      <c r="G233" s="55">
        <f>F233/E233*100</f>
        <v>63.402907580477674</v>
      </c>
      <c r="H233" s="135"/>
    </row>
    <row r="234" spans="1:11" ht="15.75" customHeight="1" x14ac:dyDescent="0.25">
      <c r="A234" s="120" t="s">
        <v>136</v>
      </c>
      <c r="B234" s="120"/>
      <c r="C234" s="120"/>
      <c r="D234" s="120"/>
      <c r="E234" s="120"/>
      <c r="F234" s="120"/>
      <c r="G234" s="120"/>
      <c r="H234" s="120"/>
    </row>
    <row r="235" spans="1:11" ht="16.5" customHeight="1" x14ac:dyDescent="0.25">
      <c r="A235" s="127" t="s">
        <v>44</v>
      </c>
      <c r="B235" s="127" t="s">
        <v>137</v>
      </c>
      <c r="C235" s="127"/>
      <c r="D235" s="59" t="s">
        <v>4</v>
      </c>
      <c r="E235" s="43">
        <f>E236+E237+E238+E239</f>
        <v>14235.9</v>
      </c>
      <c r="F235" s="59">
        <f>F236+F237+F238+F239</f>
        <v>7982.92</v>
      </c>
      <c r="G235" s="52">
        <f>F235/E235*100</f>
        <v>56.075976931560355</v>
      </c>
      <c r="H235" s="123" t="s">
        <v>70</v>
      </c>
    </row>
    <row r="236" spans="1:11" ht="16.5" customHeight="1" x14ac:dyDescent="0.25">
      <c r="A236" s="127"/>
      <c r="B236" s="127"/>
      <c r="C236" s="127"/>
      <c r="D236" s="12" t="s">
        <v>5</v>
      </c>
      <c r="E236" s="31">
        <v>950</v>
      </c>
      <c r="F236" s="12" t="s">
        <v>339</v>
      </c>
      <c r="G236" s="11">
        <f>F236/E236*100</f>
        <v>60.04105263157895</v>
      </c>
      <c r="H236" s="123"/>
    </row>
    <row r="237" spans="1:11" ht="15.75" customHeight="1" x14ac:dyDescent="0.25">
      <c r="A237" s="127"/>
      <c r="B237" s="127"/>
      <c r="C237" s="127"/>
      <c r="D237" s="12" t="s">
        <v>6</v>
      </c>
      <c r="E237" s="31">
        <v>8470.9</v>
      </c>
      <c r="F237" s="12" t="s">
        <v>376</v>
      </c>
      <c r="G237" s="11">
        <f>F237/E237*100</f>
        <v>51.466550189472194</v>
      </c>
      <c r="H237" s="123"/>
    </row>
    <row r="238" spans="1:11" ht="16.5" customHeight="1" x14ac:dyDescent="0.25">
      <c r="A238" s="127"/>
      <c r="B238" s="127"/>
      <c r="C238" s="127"/>
      <c r="D238" s="12" t="s">
        <v>23</v>
      </c>
      <c r="E238" s="31">
        <v>0</v>
      </c>
      <c r="F238" s="31">
        <v>0</v>
      </c>
      <c r="G238" s="11">
        <v>0</v>
      </c>
      <c r="H238" s="123"/>
    </row>
    <row r="239" spans="1:11" ht="15.75" customHeight="1" x14ac:dyDescent="0.25">
      <c r="A239" s="127"/>
      <c r="B239" s="127"/>
      <c r="C239" s="127"/>
      <c r="D239" s="12" t="s">
        <v>9</v>
      </c>
      <c r="E239" s="31">
        <v>4815</v>
      </c>
      <c r="F239" s="12" t="s">
        <v>338</v>
      </c>
      <c r="G239" s="11">
        <f>F239/E239*100</f>
        <v>63.402907580477674</v>
      </c>
      <c r="H239" s="123"/>
    </row>
    <row r="240" spans="1:11" ht="15.75" customHeight="1" x14ac:dyDescent="0.25">
      <c r="A240" s="127" t="s">
        <v>45</v>
      </c>
      <c r="B240" s="127" t="s">
        <v>140</v>
      </c>
      <c r="C240" s="127"/>
      <c r="D240" s="59" t="s">
        <v>4</v>
      </c>
      <c r="E240" s="43">
        <f>E241+E242+E243+E244</f>
        <v>1112</v>
      </c>
      <c r="F240" s="43">
        <f>F241+F242+F243+F244</f>
        <v>595.88</v>
      </c>
      <c r="G240" s="52">
        <f>F240/E240*100</f>
        <v>53.586330935251802</v>
      </c>
      <c r="H240" s="123" t="s">
        <v>70</v>
      </c>
    </row>
    <row r="241" spans="1:8" ht="15.75" customHeight="1" x14ac:dyDescent="0.25">
      <c r="A241" s="127"/>
      <c r="B241" s="127"/>
      <c r="C241" s="127"/>
      <c r="D241" s="12" t="s">
        <v>5</v>
      </c>
      <c r="E241" s="31">
        <v>750</v>
      </c>
      <c r="F241" s="12" t="s">
        <v>377</v>
      </c>
      <c r="G241" s="11">
        <f>F241/E241*100</f>
        <v>51.82</v>
      </c>
      <c r="H241" s="123"/>
    </row>
    <row r="242" spans="1:8" ht="15.75" customHeight="1" x14ac:dyDescent="0.25">
      <c r="A242" s="127"/>
      <c r="B242" s="127"/>
      <c r="C242" s="127"/>
      <c r="D242" s="12" t="s">
        <v>6</v>
      </c>
      <c r="E242" s="31">
        <v>362</v>
      </c>
      <c r="F242" s="12" t="s">
        <v>378</v>
      </c>
      <c r="G242" s="11">
        <f>F242/E242*100</f>
        <v>57.245856353591165</v>
      </c>
      <c r="H242" s="123"/>
    </row>
    <row r="243" spans="1:8" ht="15.75" customHeight="1" x14ac:dyDescent="0.25">
      <c r="A243" s="127"/>
      <c r="B243" s="127"/>
      <c r="C243" s="127"/>
      <c r="D243" s="12" t="s">
        <v>23</v>
      </c>
      <c r="E243" s="31">
        <v>0</v>
      </c>
      <c r="F243" s="31">
        <v>0</v>
      </c>
      <c r="G243" s="31" t="s">
        <v>312</v>
      </c>
      <c r="H243" s="123"/>
    </row>
    <row r="244" spans="1:8" ht="16.5" customHeight="1" x14ac:dyDescent="0.25">
      <c r="A244" s="127"/>
      <c r="B244" s="127"/>
      <c r="C244" s="127"/>
      <c r="D244" s="12" t="s">
        <v>9</v>
      </c>
      <c r="E244" s="31">
        <v>0</v>
      </c>
      <c r="F244" s="31">
        <v>0</v>
      </c>
      <c r="G244" s="31" t="s">
        <v>312</v>
      </c>
      <c r="H244" s="123"/>
    </row>
    <row r="245" spans="1:8" ht="16.5" customHeight="1" x14ac:dyDescent="0.25">
      <c r="A245" s="128" t="s">
        <v>22</v>
      </c>
      <c r="B245" s="163" t="s">
        <v>141</v>
      </c>
      <c r="C245" s="180"/>
      <c r="D245" s="53" t="s">
        <v>4</v>
      </c>
      <c r="E245" s="54">
        <f>E246+E247+E248+E249</f>
        <v>19077.740000000002</v>
      </c>
      <c r="F245" s="54">
        <f>F246+F247+F248+F249</f>
        <v>13349.03</v>
      </c>
      <c r="G245" s="55">
        <f>F245/E245*100</f>
        <v>69.971757661022735</v>
      </c>
      <c r="H245" s="135" t="s">
        <v>53</v>
      </c>
    </row>
    <row r="246" spans="1:8" ht="16.5" customHeight="1" x14ac:dyDescent="0.25">
      <c r="A246" s="128"/>
      <c r="B246" s="163"/>
      <c r="C246" s="180"/>
      <c r="D246" s="53" t="s">
        <v>5</v>
      </c>
      <c r="E246" s="54">
        <f>E252</f>
        <v>19077.740000000002</v>
      </c>
      <c r="F246" s="54" t="str">
        <f>F252</f>
        <v>13349,03</v>
      </c>
      <c r="G246" s="55">
        <f>F246/E246*100</f>
        <v>69.971757661022735</v>
      </c>
      <c r="H246" s="135"/>
    </row>
    <row r="247" spans="1:8" ht="16.5" customHeight="1" x14ac:dyDescent="0.25">
      <c r="A247" s="128"/>
      <c r="B247" s="163"/>
      <c r="C247" s="180"/>
      <c r="D247" s="53" t="s">
        <v>6</v>
      </c>
      <c r="E247" s="54">
        <f>E253</f>
        <v>0</v>
      </c>
      <c r="F247" s="54" t="str">
        <f>F253</f>
        <v>0,0</v>
      </c>
      <c r="G247" s="55">
        <v>0</v>
      </c>
      <c r="H247" s="135"/>
    </row>
    <row r="248" spans="1:8" ht="16.5" customHeight="1" x14ac:dyDescent="0.25">
      <c r="A248" s="128"/>
      <c r="B248" s="163"/>
      <c r="C248" s="180"/>
      <c r="D248" s="53" t="s">
        <v>23</v>
      </c>
      <c r="E248" s="54">
        <f>E255</f>
        <v>0</v>
      </c>
      <c r="F248" s="54" t="str">
        <f>F255</f>
        <v>0,0</v>
      </c>
      <c r="G248" s="55">
        <v>0</v>
      </c>
      <c r="H248" s="135"/>
    </row>
    <row r="249" spans="1:8" ht="16.5" customHeight="1" x14ac:dyDescent="0.25">
      <c r="A249" s="128"/>
      <c r="B249" s="163"/>
      <c r="C249" s="180"/>
      <c r="D249" s="53" t="s">
        <v>9</v>
      </c>
      <c r="E249" s="54">
        <f>E254</f>
        <v>0</v>
      </c>
      <c r="F249" s="54" t="str">
        <f>F254</f>
        <v>0,0</v>
      </c>
      <c r="G249" s="55">
        <v>0</v>
      </c>
      <c r="H249" s="135"/>
    </row>
    <row r="250" spans="1:8" ht="16.5" customHeight="1" x14ac:dyDescent="0.25">
      <c r="A250" s="120" t="s">
        <v>142</v>
      </c>
      <c r="B250" s="120"/>
      <c r="C250" s="120"/>
      <c r="D250" s="120"/>
      <c r="E250" s="120"/>
      <c r="F250" s="120"/>
      <c r="G250" s="120"/>
      <c r="H250" s="120"/>
    </row>
    <row r="251" spans="1:8" ht="16.5" customHeight="1" x14ac:dyDescent="0.25">
      <c r="A251" s="127" t="s">
        <v>46</v>
      </c>
      <c r="B251" s="127" t="s">
        <v>143</v>
      </c>
      <c r="C251" s="127"/>
      <c r="D251" s="59" t="s">
        <v>4</v>
      </c>
      <c r="E251" s="43">
        <f>E252+E253+E254+E255</f>
        <v>19077.740000000002</v>
      </c>
      <c r="F251" s="43">
        <f>F252+F253+F254+F255</f>
        <v>13349.03</v>
      </c>
      <c r="G251" s="52">
        <f>F251/E251*100</f>
        <v>69.971757661022735</v>
      </c>
      <c r="H251" s="123" t="s">
        <v>53</v>
      </c>
    </row>
    <row r="252" spans="1:8" ht="16.5" customHeight="1" x14ac:dyDescent="0.25">
      <c r="A252" s="127"/>
      <c r="B252" s="127"/>
      <c r="C252" s="127"/>
      <c r="D252" s="12" t="s">
        <v>5</v>
      </c>
      <c r="E252" s="31">
        <v>19077.740000000002</v>
      </c>
      <c r="F252" s="12" t="s">
        <v>379</v>
      </c>
      <c r="G252" s="11">
        <f>F252/E252*100</f>
        <v>69.971757661022735</v>
      </c>
      <c r="H252" s="123"/>
    </row>
    <row r="253" spans="1:8" ht="16.5" customHeight="1" x14ac:dyDescent="0.25">
      <c r="A253" s="127"/>
      <c r="B253" s="127"/>
      <c r="C253" s="127"/>
      <c r="D253" s="12" t="s">
        <v>6</v>
      </c>
      <c r="E253" s="11">
        <v>0</v>
      </c>
      <c r="F253" s="12" t="s">
        <v>312</v>
      </c>
      <c r="G253" s="11">
        <v>0</v>
      </c>
      <c r="H253" s="123"/>
    </row>
    <row r="254" spans="1:8" ht="16.5" customHeight="1" x14ac:dyDescent="0.25">
      <c r="A254" s="127"/>
      <c r="B254" s="127"/>
      <c r="C254" s="127"/>
      <c r="D254" s="12" t="s">
        <v>9</v>
      </c>
      <c r="E254" s="11">
        <v>0</v>
      </c>
      <c r="F254" s="12" t="s">
        <v>312</v>
      </c>
      <c r="G254" s="11">
        <v>0</v>
      </c>
      <c r="H254" s="123"/>
    </row>
    <row r="255" spans="1:8" ht="16.5" customHeight="1" x14ac:dyDescent="0.25">
      <c r="A255" s="127"/>
      <c r="B255" s="127"/>
      <c r="C255" s="127"/>
      <c r="D255" s="12" t="s">
        <v>23</v>
      </c>
      <c r="E255" s="11">
        <v>0</v>
      </c>
      <c r="F255" s="12" t="s">
        <v>312</v>
      </c>
      <c r="G255" s="11">
        <v>0</v>
      </c>
      <c r="H255" s="123"/>
    </row>
    <row r="256" spans="1:8" ht="15.75" customHeight="1" x14ac:dyDescent="0.25">
      <c r="A256" s="141" t="s">
        <v>345</v>
      </c>
      <c r="B256" s="166" t="s">
        <v>145</v>
      </c>
      <c r="C256" s="148"/>
      <c r="D256" s="7" t="s">
        <v>4</v>
      </c>
      <c r="E256" s="32">
        <f>E257+E258+E259+E260</f>
        <v>41799.114000000001</v>
      </c>
      <c r="F256" s="32">
        <f>F257+F258+F259+F260</f>
        <v>27448.799999999996</v>
      </c>
      <c r="G256" s="32">
        <f>F256/E256*100</f>
        <v>65.668377564175145</v>
      </c>
      <c r="H256" s="177" t="s">
        <v>71</v>
      </c>
    </row>
    <row r="257" spans="1:8" ht="16.5" customHeight="1" x14ac:dyDescent="0.25">
      <c r="A257" s="141"/>
      <c r="B257" s="166"/>
      <c r="C257" s="148"/>
      <c r="D257" s="7" t="s">
        <v>5</v>
      </c>
      <c r="E257" s="32">
        <f>E262+E293</f>
        <v>2973.0140000000001</v>
      </c>
      <c r="F257" s="32">
        <f>F262+F293</f>
        <v>2083.9899999999998</v>
      </c>
      <c r="G257" s="32">
        <f>F257/E257*100</f>
        <v>70.096878117627426</v>
      </c>
      <c r="H257" s="177"/>
    </row>
    <row r="258" spans="1:8" ht="16.5" customHeight="1" x14ac:dyDescent="0.25">
      <c r="A258" s="141"/>
      <c r="B258" s="166"/>
      <c r="C258" s="148"/>
      <c r="D258" s="7" t="s">
        <v>6</v>
      </c>
      <c r="E258" s="32">
        <f>E263+E294</f>
        <v>38826.1</v>
      </c>
      <c r="F258" s="32">
        <f>F263+F294</f>
        <v>25364.809999999998</v>
      </c>
      <c r="G258" s="32">
        <f>F258/E258*100</f>
        <v>65.329275925215242</v>
      </c>
      <c r="H258" s="177"/>
    </row>
    <row r="259" spans="1:8" ht="16.5" customHeight="1" x14ac:dyDescent="0.25">
      <c r="A259" s="141"/>
      <c r="B259" s="166"/>
      <c r="C259" s="148"/>
      <c r="D259" s="7" t="s">
        <v>23</v>
      </c>
      <c r="E259" s="32">
        <f>E264+E295</f>
        <v>0</v>
      </c>
      <c r="F259" s="32">
        <v>0</v>
      </c>
      <c r="G259" s="32">
        <v>0</v>
      </c>
      <c r="H259" s="177"/>
    </row>
    <row r="260" spans="1:8" ht="16.5" customHeight="1" x14ac:dyDescent="0.25">
      <c r="A260" s="141"/>
      <c r="B260" s="166"/>
      <c r="C260" s="148"/>
      <c r="D260" s="7" t="s">
        <v>9</v>
      </c>
      <c r="E260" s="32">
        <f>E265+E296</f>
        <v>0</v>
      </c>
      <c r="F260" s="32">
        <v>0</v>
      </c>
      <c r="G260" s="32">
        <v>0</v>
      </c>
      <c r="H260" s="177"/>
    </row>
    <row r="261" spans="1:8" ht="16.5" customHeight="1" x14ac:dyDescent="0.25">
      <c r="A261" s="140" t="s">
        <v>146</v>
      </c>
      <c r="B261" s="163" t="s">
        <v>147</v>
      </c>
      <c r="C261" s="180"/>
      <c r="D261" s="53" t="s">
        <v>4</v>
      </c>
      <c r="E261" s="54">
        <f>E262+E263+E264+E265</f>
        <v>30386.413999999997</v>
      </c>
      <c r="F261" s="54">
        <f>F262+F263+F264+F265</f>
        <v>20182.589999999997</v>
      </c>
      <c r="G261" s="54">
        <f>F261/E261*100</f>
        <v>66.419782209246534</v>
      </c>
      <c r="H261" s="175" t="s">
        <v>71</v>
      </c>
    </row>
    <row r="262" spans="1:8" ht="16.5" customHeight="1" x14ac:dyDescent="0.25">
      <c r="A262" s="140"/>
      <c r="B262" s="163"/>
      <c r="C262" s="180"/>
      <c r="D262" s="53" t="s">
        <v>5</v>
      </c>
      <c r="E262" s="54">
        <f>E268+E273+E278+E283+E288</f>
        <v>2973.0140000000001</v>
      </c>
      <c r="F262" s="54">
        <f>F268+F273+F278+F283+F288</f>
        <v>2083.9899999999998</v>
      </c>
      <c r="G262" s="54">
        <f>F262/E262*100</f>
        <v>70.096878117627426</v>
      </c>
      <c r="H262" s="175"/>
    </row>
    <row r="263" spans="1:8" ht="16.5" customHeight="1" x14ac:dyDescent="0.25">
      <c r="A263" s="140"/>
      <c r="B263" s="163"/>
      <c r="C263" s="180"/>
      <c r="D263" s="53" t="s">
        <v>6</v>
      </c>
      <c r="E263" s="54">
        <f>E269+E274+E279+E284+E289</f>
        <v>27413.399999999998</v>
      </c>
      <c r="F263" s="54">
        <f>F269+F274+F279+F284+F289</f>
        <v>18098.599999999999</v>
      </c>
      <c r="G263" s="54">
        <f>F263/E263*100</f>
        <v>66.020997030649241</v>
      </c>
      <c r="H263" s="175"/>
    </row>
    <row r="264" spans="1:8" ht="16.5" customHeight="1" x14ac:dyDescent="0.25">
      <c r="A264" s="140"/>
      <c r="B264" s="163"/>
      <c r="C264" s="180"/>
      <c r="D264" s="53" t="s">
        <v>23</v>
      </c>
      <c r="E264" s="54">
        <f>E271+E275+E280+E286+E290</f>
        <v>0</v>
      </c>
      <c r="F264" s="54">
        <v>0</v>
      </c>
      <c r="G264" s="54">
        <v>0</v>
      </c>
      <c r="H264" s="175"/>
    </row>
    <row r="265" spans="1:8" ht="15.75" customHeight="1" x14ac:dyDescent="0.25">
      <c r="A265" s="140"/>
      <c r="B265" s="163"/>
      <c r="C265" s="180"/>
      <c r="D265" s="53" t="s">
        <v>9</v>
      </c>
      <c r="E265" s="54">
        <f>E270+E276+E281+E285+E291</f>
        <v>0</v>
      </c>
      <c r="F265" s="54">
        <v>0</v>
      </c>
      <c r="G265" s="54">
        <v>0</v>
      </c>
      <c r="H265" s="175"/>
    </row>
    <row r="266" spans="1:8" ht="16.5" customHeight="1" x14ac:dyDescent="0.25">
      <c r="A266" s="168" t="s">
        <v>148</v>
      </c>
      <c r="B266" s="168"/>
      <c r="C266" s="168"/>
      <c r="D266" s="168"/>
      <c r="E266" s="168"/>
      <c r="F266" s="168"/>
      <c r="G266" s="168"/>
      <c r="H266" s="168"/>
    </row>
    <row r="267" spans="1:8" ht="16.5" customHeight="1" x14ac:dyDescent="0.25">
      <c r="A267" s="165" t="s">
        <v>26</v>
      </c>
      <c r="B267" s="142" t="s">
        <v>149</v>
      </c>
      <c r="C267" s="81"/>
      <c r="D267" s="51" t="s">
        <v>4</v>
      </c>
      <c r="E267" s="43">
        <f>E268+E269+E270+E271</f>
        <v>243.2</v>
      </c>
      <c r="F267" s="43">
        <f>F268+F269+F270+F271</f>
        <v>155.51</v>
      </c>
      <c r="G267" s="43">
        <f>F267/E267*100</f>
        <v>63.94325657894737</v>
      </c>
      <c r="H267" s="167" t="s">
        <v>151</v>
      </c>
    </row>
    <row r="268" spans="1:8" ht="16.5" customHeight="1" x14ac:dyDescent="0.25">
      <c r="A268" s="165"/>
      <c r="B268" s="142"/>
      <c r="C268" s="81"/>
      <c r="D268" s="10" t="s">
        <v>5</v>
      </c>
      <c r="E268" s="31">
        <v>0</v>
      </c>
      <c r="F268" s="31">
        <v>0</v>
      </c>
      <c r="G268" s="31">
        <v>0</v>
      </c>
      <c r="H268" s="167"/>
    </row>
    <row r="269" spans="1:8" ht="16.5" customHeight="1" x14ac:dyDescent="0.25">
      <c r="A269" s="165"/>
      <c r="B269" s="142"/>
      <c r="C269" s="81"/>
      <c r="D269" s="10" t="s">
        <v>6</v>
      </c>
      <c r="E269" s="31">
        <v>243.2</v>
      </c>
      <c r="F269" s="31">
        <v>155.51</v>
      </c>
      <c r="G269" s="31">
        <f>F269/E269*100</f>
        <v>63.94325657894737</v>
      </c>
      <c r="H269" s="167"/>
    </row>
    <row r="270" spans="1:8" ht="16.5" customHeight="1" x14ac:dyDescent="0.25">
      <c r="A270" s="165"/>
      <c r="B270" s="142"/>
      <c r="C270" s="81"/>
      <c r="D270" s="10" t="s">
        <v>9</v>
      </c>
      <c r="E270" s="31">
        <v>0</v>
      </c>
      <c r="F270" s="31">
        <v>0</v>
      </c>
      <c r="G270" s="31">
        <v>0</v>
      </c>
      <c r="H270" s="167"/>
    </row>
    <row r="271" spans="1:8" ht="16.5" customHeight="1" x14ac:dyDescent="0.25">
      <c r="A271" s="165"/>
      <c r="B271" s="142"/>
      <c r="C271" s="81"/>
      <c r="D271" s="10" t="s">
        <v>23</v>
      </c>
      <c r="E271" s="31">
        <v>0</v>
      </c>
      <c r="F271" s="31">
        <v>0</v>
      </c>
      <c r="G271" s="11">
        <v>0</v>
      </c>
      <c r="H271" s="167"/>
    </row>
    <row r="272" spans="1:8" ht="16.5" customHeight="1" x14ac:dyDescent="0.25">
      <c r="A272" s="165" t="s">
        <v>27</v>
      </c>
      <c r="B272" s="126" t="s">
        <v>150</v>
      </c>
      <c r="C272" s="126"/>
      <c r="D272" s="51" t="s">
        <v>4</v>
      </c>
      <c r="E272" s="43">
        <f>E273+E274+E275+E276</f>
        <v>27038.6</v>
      </c>
      <c r="F272" s="43">
        <f>F273+F274+F275+F276</f>
        <v>17868.22</v>
      </c>
      <c r="G272" s="52">
        <f>F272/E272*100</f>
        <v>66.084116781194297</v>
      </c>
      <c r="H272" s="167" t="s">
        <v>151</v>
      </c>
    </row>
    <row r="273" spans="1:8" ht="16.5" customHeight="1" x14ac:dyDescent="0.25">
      <c r="A273" s="165"/>
      <c r="B273" s="126"/>
      <c r="C273" s="126"/>
      <c r="D273" s="10" t="s">
        <v>5</v>
      </c>
      <c r="E273" s="31">
        <v>0</v>
      </c>
      <c r="F273" s="31">
        <v>0</v>
      </c>
      <c r="G273" s="11">
        <v>0</v>
      </c>
      <c r="H273" s="167"/>
    </row>
    <row r="274" spans="1:8" ht="16.5" customHeight="1" x14ac:dyDescent="0.25">
      <c r="A274" s="165"/>
      <c r="B274" s="126"/>
      <c r="C274" s="126"/>
      <c r="D274" s="10" t="s">
        <v>6</v>
      </c>
      <c r="E274" s="31">
        <v>27038.6</v>
      </c>
      <c r="F274" s="31">
        <v>17868.22</v>
      </c>
      <c r="G274" s="11">
        <f>F274/E274*100</f>
        <v>66.084116781194297</v>
      </c>
      <c r="H274" s="167"/>
    </row>
    <row r="275" spans="1:8" ht="16.5" customHeight="1" x14ac:dyDescent="0.25">
      <c r="A275" s="165"/>
      <c r="B275" s="126"/>
      <c r="C275" s="126"/>
      <c r="D275" s="10" t="s">
        <v>23</v>
      </c>
      <c r="E275" s="31">
        <v>0</v>
      </c>
      <c r="F275" s="31">
        <v>0</v>
      </c>
      <c r="G275" s="11">
        <v>0</v>
      </c>
      <c r="H275" s="167"/>
    </row>
    <row r="276" spans="1:8" ht="16.5" customHeight="1" x14ac:dyDescent="0.25">
      <c r="A276" s="165"/>
      <c r="B276" s="126"/>
      <c r="C276" s="126"/>
      <c r="D276" s="10" t="s">
        <v>9</v>
      </c>
      <c r="E276" s="31">
        <v>0</v>
      </c>
      <c r="F276" s="31">
        <v>0</v>
      </c>
      <c r="G276" s="11">
        <v>0</v>
      </c>
      <c r="H276" s="167"/>
    </row>
    <row r="277" spans="1:8" ht="16.5" customHeight="1" x14ac:dyDescent="0.25">
      <c r="A277" s="165" t="s">
        <v>30</v>
      </c>
      <c r="B277" s="126" t="s">
        <v>153</v>
      </c>
      <c r="C277" s="126"/>
      <c r="D277" s="51" t="s">
        <v>4</v>
      </c>
      <c r="E277" s="43">
        <f>E278+E279+E280+E281</f>
        <v>131.6</v>
      </c>
      <c r="F277" s="43">
        <f>F278+F279+F280+F281</f>
        <v>74.87</v>
      </c>
      <c r="G277" s="52">
        <f>F277/E277*100</f>
        <v>56.892097264437695</v>
      </c>
      <c r="H277" s="167" t="s">
        <v>152</v>
      </c>
    </row>
    <row r="278" spans="1:8" ht="16.5" customHeight="1" x14ac:dyDescent="0.25">
      <c r="A278" s="165"/>
      <c r="B278" s="126"/>
      <c r="C278" s="126"/>
      <c r="D278" s="10" t="s">
        <v>5</v>
      </c>
      <c r="E278" s="31">
        <v>0</v>
      </c>
      <c r="F278" s="31">
        <v>0</v>
      </c>
      <c r="G278" s="11">
        <v>0</v>
      </c>
      <c r="H278" s="167"/>
    </row>
    <row r="279" spans="1:8" ht="16.5" customHeight="1" x14ac:dyDescent="0.25">
      <c r="A279" s="165"/>
      <c r="B279" s="126"/>
      <c r="C279" s="126"/>
      <c r="D279" s="10" t="s">
        <v>6</v>
      </c>
      <c r="E279" s="31">
        <v>131.6</v>
      </c>
      <c r="F279" s="31">
        <v>74.87</v>
      </c>
      <c r="G279" s="11">
        <f>F279/E279*100</f>
        <v>56.892097264437695</v>
      </c>
      <c r="H279" s="167"/>
    </row>
    <row r="280" spans="1:8" ht="16.5" customHeight="1" x14ac:dyDescent="0.25">
      <c r="A280" s="165"/>
      <c r="B280" s="126"/>
      <c r="C280" s="126"/>
      <c r="D280" s="10" t="s">
        <v>23</v>
      </c>
      <c r="E280" s="31">
        <v>0</v>
      </c>
      <c r="F280" s="31">
        <v>0</v>
      </c>
      <c r="G280" s="11">
        <v>0</v>
      </c>
      <c r="H280" s="167"/>
    </row>
    <row r="281" spans="1:8" ht="16.5" customHeight="1" x14ac:dyDescent="0.25">
      <c r="A281" s="165"/>
      <c r="B281" s="126"/>
      <c r="C281" s="126"/>
      <c r="D281" s="10" t="s">
        <v>9</v>
      </c>
      <c r="E281" s="31">
        <v>0</v>
      </c>
      <c r="F281" s="31">
        <v>0</v>
      </c>
      <c r="G281" s="11">
        <v>0</v>
      </c>
      <c r="H281" s="167"/>
    </row>
    <row r="282" spans="1:8" ht="16.5" customHeight="1" x14ac:dyDescent="0.25">
      <c r="A282" s="165" t="s">
        <v>32</v>
      </c>
      <c r="B282" s="126" t="s">
        <v>154</v>
      </c>
      <c r="C282" s="126"/>
      <c r="D282" s="51" t="s">
        <v>4</v>
      </c>
      <c r="E282" s="43">
        <f>E283+E284+E285+E286</f>
        <v>100</v>
      </c>
      <c r="F282" s="43">
        <f>F283+F284+F285+F286</f>
        <v>19.22</v>
      </c>
      <c r="G282" s="52">
        <f>F282/E282*100</f>
        <v>19.22</v>
      </c>
      <c r="H282" s="167" t="s">
        <v>152</v>
      </c>
    </row>
    <row r="283" spans="1:8" ht="16.5" customHeight="1" x14ac:dyDescent="0.25">
      <c r="A283" s="165"/>
      <c r="B283" s="126"/>
      <c r="C283" s="126"/>
      <c r="D283" s="10" t="s">
        <v>5</v>
      </c>
      <c r="E283" s="31">
        <v>100</v>
      </c>
      <c r="F283" s="31">
        <v>19.22</v>
      </c>
      <c r="G283" s="11">
        <f>F283/E283*100</f>
        <v>19.22</v>
      </c>
      <c r="H283" s="167"/>
    </row>
    <row r="284" spans="1:8" ht="16.5" customHeight="1" x14ac:dyDescent="0.25">
      <c r="A284" s="165"/>
      <c r="B284" s="126"/>
      <c r="C284" s="126"/>
      <c r="D284" s="10" t="s">
        <v>6</v>
      </c>
      <c r="E284" s="31">
        <v>0</v>
      </c>
      <c r="F284" s="31">
        <v>0</v>
      </c>
      <c r="G284" s="11">
        <v>0</v>
      </c>
      <c r="H284" s="167"/>
    </row>
    <row r="285" spans="1:8" ht="16.5" customHeight="1" x14ac:dyDescent="0.25">
      <c r="A285" s="165"/>
      <c r="B285" s="126"/>
      <c r="C285" s="126"/>
      <c r="D285" s="10" t="s">
        <v>9</v>
      </c>
      <c r="E285" s="31">
        <v>0</v>
      </c>
      <c r="F285" s="31">
        <v>0</v>
      </c>
      <c r="G285" s="11">
        <v>0</v>
      </c>
      <c r="H285" s="167"/>
    </row>
    <row r="286" spans="1:8" ht="16.5" customHeight="1" x14ac:dyDescent="0.25">
      <c r="A286" s="165"/>
      <c r="B286" s="126"/>
      <c r="C286" s="126"/>
      <c r="D286" s="10" t="s">
        <v>23</v>
      </c>
      <c r="E286" s="31">
        <v>0</v>
      </c>
      <c r="F286" s="31">
        <v>0</v>
      </c>
      <c r="G286" s="11">
        <v>0</v>
      </c>
      <c r="H286" s="167"/>
    </row>
    <row r="287" spans="1:8" ht="16.5" customHeight="1" x14ac:dyDescent="0.25">
      <c r="A287" s="165" t="s">
        <v>35</v>
      </c>
      <c r="B287" s="126" t="s">
        <v>155</v>
      </c>
      <c r="C287" s="126"/>
      <c r="D287" s="51" t="s">
        <v>4</v>
      </c>
      <c r="E287" s="43">
        <f>E288+E289+E290+E291</f>
        <v>2873.0140000000001</v>
      </c>
      <c r="F287" s="43">
        <f>F288+F289+F290+F291</f>
        <v>2064.77</v>
      </c>
      <c r="G287" s="52">
        <f>F287/E287*100</f>
        <v>71.867731935869443</v>
      </c>
      <c r="H287" s="167" t="s">
        <v>152</v>
      </c>
    </row>
    <row r="288" spans="1:8" ht="16.5" customHeight="1" x14ac:dyDescent="0.25">
      <c r="A288" s="165"/>
      <c r="B288" s="126"/>
      <c r="C288" s="126"/>
      <c r="D288" s="10" t="s">
        <v>5</v>
      </c>
      <c r="E288" s="31">
        <v>2873.0140000000001</v>
      </c>
      <c r="F288" s="31">
        <v>2064.77</v>
      </c>
      <c r="G288" s="11">
        <f>F288/E288*100</f>
        <v>71.867731935869443</v>
      </c>
      <c r="H288" s="167"/>
    </row>
    <row r="289" spans="1:8" ht="16.5" customHeight="1" x14ac:dyDescent="0.25">
      <c r="A289" s="165"/>
      <c r="B289" s="126"/>
      <c r="C289" s="126"/>
      <c r="D289" s="10" t="s">
        <v>6</v>
      </c>
      <c r="E289" s="31">
        <v>0</v>
      </c>
      <c r="F289" s="31">
        <v>0</v>
      </c>
      <c r="G289" s="11">
        <v>0</v>
      </c>
      <c r="H289" s="167"/>
    </row>
    <row r="290" spans="1:8" ht="16.5" customHeight="1" x14ac:dyDescent="0.25">
      <c r="A290" s="165"/>
      <c r="B290" s="126"/>
      <c r="C290" s="126"/>
      <c r="D290" s="10" t="s">
        <v>23</v>
      </c>
      <c r="E290" s="31">
        <v>0</v>
      </c>
      <c r="F290" s="31">
        <v>0</v>
      </c>
      <c r="G290" s="11">
        <v>0</v>
      </c>
      <c r="H290" s="167"/>
    </row>
    <row r="291" spans="1:8" ht="16.5" customHeight="1" x14ac:dyDescent="0.25">
      <c r="A291" s="165"/>
      <c r="B291" s="126"/>
      <c r="C291" s="126"/>
      <c r="D291" s="10" t="s">
        <v>9</v>
      </c>
      <c r="E291" s="31">
        <v>0</v>
      </c>
      <c r="F291" s="31">
        <v>0</v>
      </c>
      <c r="G291" s="11">
        <v>0</v>
      </c>
      <c r="H291" s="167"/>
    </row>
    <row r="292" spans="1:8" ht="16.5" customHeight="1" x14ac:dyDescent="0.25">
      <c r="A292" s="128" t="s">
        <v>7</v>
      </c>
      <c r="B292" s="139" t="s">
        <v>14</v>
      </c>
      <c r="C292" s="135"/>
      <c r="D292" s="53" t="s">
        <v>4</v>
      </c>
      <c r="E292" s="54">
        <f>E293+E294+E295+E296</f>
        <v>11412.7</v>
      </c>
      <c r="F292" s="54">
        <f>F293+F294+F295+F296</f>
        <v>7266.2099999999991</v>
      </c>
      <c r="G292" s="54">
        <f>F292/E292*100</f>
        <v>63.667756096278694</v>
      </c>
      <c r="H292" s="135" t="s">
        <v>52</v>
      </c>
    </row>
    <row r="293" spans="1:8" ht="16.5" customHeight="1" x14ac:dyDescent="0.25">
      <c r="A293" s="128"/>
      <c r="B293" s="139"/>
      <c r="C293" s="135"/>
      <c r="D293" s="53" t="s">
        <v>5</v>
      </c>
      <c r="E293" s="54">
        <f>E299+E304+E309+E314+E319+E324</f>
        <v>0</v>
      </c>
      <c r="F293" s="54">
        <f>F299+F304+F309+F314+F319</f>
        <v>0</v>
      </c>
      <c r="G293" s="54">
        <v>0</v>
      </c>
      <c r="H293" s="135"/>
    </row>
    <row r="294" spans="1:8" ht="16.5" customHeight="1" x14ac:dyDescent="0.25">
      <c r="A294" s="128"/>
      <c r="B294" s="139"/>
      <c r="C294" s="135"/>
      <c r="D294" s="53" t="s">
        <v>6</v>
      </c>
      <c r="E294" s="54">
        <f>E300+E305+E310+E315+E320+E325</f>
        <v>11412.7</v>
      </c>
      <c r="F294" s="54">
        <f>F300+F305+F310+F315+F320+F325</f>
        <v>7266.2099999999991</v>
      </c>
      <c r="G294" s="54">
        <f>F294/E294*100</f>
        <v>63.667756096278694</v>
      </c>
      <c r="H294" s="135"/>
    </row>
    <row r="295" spans="1:8" ht="16.5" customHeight="1" x14ac:dyDescent="0.25">
      <c r="A295" s="128"/>
      <c r="B295" s="139"/>
      <c r="C295" s="135"/>
      <c r="D295" s="53" t="s">
        <v>23</v>
      </c>
      <c r="E295" s="54">
        <f>E302+E306+E312+E316+E321+E327</f>
        <v>0</v>
      </c>
      <c r="F295" s="54">
        <v>0</v>
      </c>
      <c r="G295" s="54">
        <v>0</v>
      </c>
      <c r="H295" s="135"/>
    </row>
    <row r="296" spans="1:8" ht="16.5" customHeight="1" x14ac:dyDescent="0.25">
      <c r="A296" s="128"/>
      <c r="B296" s="139"/>
      <c r="C296" s="135"/>
      <c r="D296" s="53" t="s">
        <v>9</v>
      </c>
      <c r="E296" s="54">
        <f>E301+E307+E311+E317+E322+E326</f>
        <v>0</v>
      </c>
      <c r="F296" s="54">
        <v>0</v>
      </c>
      <c r="G296" s="54">
        <v>0</v>
      </c>
      <c r="H296" s="135"/>
    </row>
    <row r="297" spans="1:8" ht="15.75" customHeight="1" x14ac:dyDescent="0.25">
      <c r="A297" s="120" t="s">
        <v>156</v>
      </c>
      <c r="B297" s="120"/>
      <c r="C297" s="120"/>
      <c r="D297" s="120"/>
      <c r="E297" s="120"/>
      <c r="F297" s="120"/>
      <c r="G297" s="120"/>
      <c r="H297" s="120"/>
    </row>
    <row r="298" spans="1:8" ht="16.5" customHeight="1" x14ac:dyDescent="0.25">
      <c r="A298" s="127" t="s">
        <v>36</v>
      </c>
      <c r="B298" s="124" t="s">
        <v>157</v>
      </c>
      <c r="C298" s="124"/>
      <c r="D298" s="51" t="s">
        <v>4</v>
      </c>
      <c r="E298" s="43">
        <f>E299+E300+E301+E302</f>
        <v>9032.4</v>
      </c>
      <c r="F298" s="43">
        <f>F299+F300+F301+F302</f>
        <v>5803.5</v>
      </c>
      <c r="G298" s="43">
        <f>F298/E298*100</f>
        <v>64.252026039590802</v>
      </c>
      <c r="H298" s="124" t="s">
        <v>53</v>
      </c>
    </row>
    <row r="299" spans="1:8" ht="16.5" customHeight="1" x14ac:dyDescent="0.25">
      <c r="A299" s="127"/>
      <c r="B299" s="124"/>
      <c r="C299" s="124"/>
      <c r="D299" s="10" t="s">
        <v>5</v>
      </c>
      <c r="E299" s="31">
        <v>0</v>
      </c>
      <c r="F299" s="31">
        <v>0</v>
      </c>
      <c r="G299" s="31">
        <v>0</v>
      </c>
      <c r="H299" s="124"/>
    </row>
    <row r="300" spans="1:8" ht="15.75" customHeight="1" x14ac:dyDescent="0.25">
      <c r="A300" s="127"/>
      <c r="B300" s="124"/>
      <c r="C300" s="124"/>
      <c r="D300" s="10" t="s">
        <v>6</v>
      </c>
      <c r="E300" s="31">
        <v>9032.4</v>
      </c>
      <c r="F300" s="31">
        <v>5803.5</v>
      </c>
      <c r="G300" s="31">
        <f>F300/E300*100</f>
        <v>64.252026039590802</v>
      </c>
      <c r="H300" s="124"/>
    </row>
    <row r="301" spans="1:8" ht="16.5" customHeight="1" x14ac:dyDescent="0.25">
      <c r="A301" s="127"/>
      <c r="B301" s="83"/>
      <c r="C301" s="124"/>
      <c r="D301" s="10" t="s">
        <v>9</v>
      </c>
      <c r="E301" s="31">
        <v>0</v>
      </c>
      <c r="F301" s="31">
        <v>0</v>
      </c>
      <c r="G301" s="31">
        <v>0</v>
      </c>
      <c r="H301" s="83"/>
    </row>
    <row r="302" spans="1:8" ht="16.5" customHeight="1" x14ac:dyDescent="0.25">
      <c r="A302" s="127"/>
      <c r="B302" s="83"/>
      <c r="C302" s="124"/>
      <c r="D302" s="10" t="s">
        <v>23</v>
      </c>
      <c r="E302" s="31">
        <v>0</v>
      </c>
      <c r="F302" s="31">
        <v>0</v>
      </c>
      <c r="G302" s="31">
        <v>0</v>
      </c>
      <c r="H302" s="83"/>
    </row>
    <row r="303" spans="1:8" ht="16.5" customHeight="1" x14ac:dyDescent="0.25">
      <c r="A303" s="165" t="s">
        <v>37</v>
      </c>
      <c r="B303" s="137" t="s">
        <v>158</v>
      </c>
      <c r="C303" s="124"/>
      <c r="D303" s="51" t="s">
        <v>4</v>
      </c>
      <c r="E303" s="43">
        <f>E304+E305+E306+E307</f>
        <v>827.6</v>
      </c>
      <c r="F303" s="43">
        <f>F304+F305+F306+F307</f>
        <v>284.2</v>
      </c>
      <c r="G303" s="43">
        <f>F303/E303*100</f>
        <v>34.34026099565007</v>
      </c>
      <c r="H303" s="167" t="s">
        <v>152</v>
      </c>
    </row>
    <row r="304" spans="1:8" ht="16.5" customHeight="1" x14ac:dyDescent="0.25">
      <c r="A304" s="165"/>
      <c r="B304" s="137"/>
      <c r="C304" s="124"/>
      <c r="D304" s="10" t="s">
        <v>5</v>
      </c>
      <c r="E304" s="31">
        <v>0</v>
      </c>
      <c r="F304" s="31">
        <v>0</v>
      </c>
      <c r="G304" s="31">
        <v>0</v>
      </c>
      <c r="H304" s="167"/>
    </row>
    <row r="305" spans="1:8" ht="16.5" customHeight="1" x14ac:dyDescent="0.25">
      <c r="A305" s="165"/>
      <c r="B305" s="137"/>
      <c r="C305" s="124"/>
      <c r="D305" s="10" t="s">
        <v>6</v>
      </c>
      <c r="E305" s="31">
        <v>827.6</v>
      </c>
      <c r="F305" s="31">
        <v>284.2</v>
      </c>
      <c r="G305" s="31">
        <f>F305/E305*100</f>
        <v>34.34026099565007</v>
      </c>
      <c r="H305" s="167"/>
    </row>
    <row r="306" spans="1:8" ht="16.5" customHeight="1" x14ac:dyDescent="0.25">
      <c r="A306" s="165"/>
      <c r="B306" s="137"/>
      <c r="C306" s="124"/>
      <c r="D306" s="10" t="s">
        <v>23</v>
      </c>
      <c r="E306" s="31">
        <v>0</v>
      </c>
      <c r="F306" s="31">
        <v>0</v>
      </c>
      <c r="G306" s="31">
        <v>0</v>
      </c>
      <c r="H306" s="167"/>
    </row>
    <row r="307" spans="1:8" ht="16.5" customHeight="1" x14ac:dyDescent="0.25">
      <c r="A307" s="165"/>
      <c r="B307" s="137"/>
      <c r="C307" s="124"/>
      <c r="D307" s="10" t="s">
        <v>9</v>
      </c>
      <c r="E307" s="31">
        <v>0</v>
      </c>
      <c r="F307" s="31">
        <v>0</v>
      </c>
      <c r="G307" s="31">
        <v>0</v>
      </c>
      <c r="H307" s="167"/>
    </row>
    <row r="308" spans="1:8" ht="16.5" customHeight="1" x14ac:dyDescent="0.25">
      <c r="A308" s="165" t="s">
        <v>107</v>
      </c>
      <c r="B308" s="124" t="s">
        <v>159</v>
      </c>
      <c r="C308" s="124"/>
      <c r="D308" s="51" t="s">
        <v>4</v>
      </c>
      <c r="E308" s="43">
        <f>E309+E310+E311+E312</f>
        <v>104.7</v>
      </c>
      <c r="F308" s="43">
        <f>F309+F310+F311+F312</f>
        <v>104.7</v>
      </c>
      <c r="G308" s="43">
        <f>F308/E308*100</f>
        <v>100</v>
      </c>
      <c r="H308" s="167" t="s">
        <v>152</v>
      </c>
    </row>
    <row r="309" spans="1:8" ht="16.5" customHeight="1" x14ac:dyDescent="0.25">
      <c r="A309" s="165"/>
      <c r="B309" s="124"/>
      <c r="C309" s="124"/>
      <c r="D309" s="10" t="s">
        <v>5</v>
      </c>
      <c r="E309" s="31">
        <v>0</v>
      </c>
      <c r="F309" s="31">
        <v>0</v>
      </c>
      <c r="G309" s="31">
        <v>0</v>
      </c>
      <c r="H309" s="167"/>
    </row>
    <row r="310" spans="1:8" ht="16.5" customHeight="1" x14ac:dyDescent="0.25">
      <c r="A310" s="165"/>
      <c r="B310" s="124"/>
      <c r="C310" s="124"/>
      <c r="D310" s="10" t="s">
        <v>6</v>
      </c>
      <c r="E310" s="31">
        <v>104.7</v>
      </c>
      <c r="F310" s="31">
        <v>104.7</v>
      </c>
      <c r="G310" s="31">
        <f>F310/E310*100</f>
        <v>100</v>
      </c>
      <c r="H310" s="167"/>
    </row>
    <row r="311" spans="1:8" ht="16.5" customHeight="1" x14ac:dyDescent="0.25">
      <c r="A311" s="165"/>
      <c r="B311" s="124"/>
      <c r="C311" s="124"/>
      <c r="D311" s="10" t="s">
        <v>9</v>
      </c>
      <c r="E311" s="31">
        <v>0</v>
      </c>
      <c r="F311" s="31">
        <v>0</v>
      </c>
      <c r="G311" s="31">
        <v>0</v>
      </c>
      <c r="H311" s="167"/>
    </row>
    <row r="312" spans="1:8" ht="16.5" customHeight="1" x14ac:dyDescent="0.25">
      <c r="A312" s="165"/>
      <c r="B312" s="124"/>
      <c r="C312" s="124"/>
      <c r="D312" s="10" t="s">
        <v>23</v>
      </c>
      <c r="E312" s="31">
        <v>0</v>
      </c>
      <c r="F312" s="31">
        <v>0</v>
      </c>
      <c r="G312" s="31">
        <v>0</v>
      </c>
      <c r="H312" s="167"/>
    </row>
    <row r="313" spans="1:8" ht="16.5" customHeight="1" x14ac:dyDescent="0.25">
      <c r="A313" s="165" t="s">
        <v>108</v>
      </c>
      <c r="B313" s="124" t="s">
        <v>160</v>
      </c>
      <c r="C313" s="124"/>
      <c r="D313" s="51" t="s">
        <v>4</v>
      </c>
      <c r="E313" s="43">
        <f>E314+E315+E316+E317</f>
        <v>6.6</v>
      </c>
      <c r="F313" s="43">
        <f>F314+F315+F316+F317</f>
        <v>4.4000000000000004</v>
      </c>
      <c r="G313" s="43">
        <f>F313/E313*100</f>
        <v>66.666666666666671</v>
      </c>
      <c r="H313" s="124" t="s">
        <v>53</v>
      </c>
    </row>
    <row r="314" spans="1:8" ht="16.5" customHeight="1" x14ac:dyDescent="0.25">
      <c r="A314" s="165"/>
      <c r="B314" s="124"/>
      <c r="C314" s="124"/>
      <c r="D314" s="10" t="s">
        <v>5</v>
      </c>
      <c r="E314" s="31">
        <v>0</v>
      </c>
      <c r="F314" s="31">
        <v>0</v>
      </c>
      <c r="G314" s="31">
        <v>0</v>
      </c>
      <c r="H314" s="124"/>
    </row>
    <row r="315" spans="1:8" ht="16.5" customHeight="1" x14ac:dyDescent="0.25">
      <c r="A315" s="165"/>
      <c r="B315" s="124"/>
      <c r="C315" s="124"/>
      <c r="D315" s="10" t="s">
        <v>6</v>
      </c>
      <c r="E315" s="31">
        <v>6.6</v>
      </c>
      <c r="F315" s="31">
        <v>4.4000000000000004</v>
      </c>
      <c r="G315" s="31">
        <f>F315/E315*100</f>
        <v>66.666666666666671</v>
      </c>
      <c r="H315" s="124"/>
    </row>
    <row r="316" spans="1:8" ht="16.5" customHeight="1" x14ac:dyDescent="0.25">
      <c r="A316" s="165"/>
      <c r="B316" s="124"/>
      <c r="C316" s="124"/>
      <c r="D316" s="10" t="s">
        <v>23</v>
      </c>
      <c r="E316" s="31">
        <v>0</v>
      </c>
      <c r="F316" s="31">
        <v>0</v>
      </c>
      <c r="G316" s="31">
        <v>0</v>
      </c>
      <c r="H316" s="124"/>
    </row>
    <row r="317" spans="1:8" ht="16.5" customHeight="1" x14ac:dyDescent="0.25">
      <c r="A317" s="165"/>
      <c r="B317" s="124"/>
      <c r="C317" s="124"/>
      <c r="D317" s="10" t="s">
        <v>9</v>
      </c>
      <c r="E317" s="31">
        <v>0</v>
      </c>
      <c r="F317" s="31">
        <v>0</v>
      </c>
      <c r="G317" s="31">
        <v>0</v>
      </c>
      <c r="H317" s="124"/>
    </row>
    <row r="318" spans="1:8" ht="16.5" customHeight="1" x14ac:dyDescent="0.25">
      <c r="A318" s="165" t="s">
        <v>112</v>
      </c>
      <c r="B318" s="124" t="s">
        <v>161</v>
      </c>
      <c r="C318" s="124"/>
      <c r="D318" s="51" t="s">
        <v>4</v>
      </c>
      <c r="E318" s="43">
        <f>E319+E320+E321+E322</f>
        <v>560.4</v>
      </c>
      <c r="F318" s="43">
        <f>F319+F320+F321+F322</f>
        <v>553.88</v>
      </c>
      <c r="G318" s="43">
        <f>F318/E318*100</f>
        <v>98.836545324768025</v>
      </c>
      <c r="H318" s="124" t="s">
        <v>53</v>
      </c>
    </row>
    <row r="319" spans="1:8" ht="16.5" customHeight="1" x14ac:dyDescent="0.25">
      <c r="A319" s="165"/>
      <c r="B319" s="124"/>
      <c r="C319" s="124"/>
      <c r="D319" s="10" t="s">
        <v>5</v>
      </c>
      <c r="E319" s="31">
        <v>0</v>
      </c>
      <c r="F319" s="31">
        <v>0</v>
      </c>
      <c r="G319" s="31">
        <v>0</v>
      </c>
      <c r="H319" s="124"/>
    </row>
    <row r="320" spans="1:8" ht="16.5" customHeight="1" x14ac:dyDescent="0.25">
      <c r="A320" s="165"/>
      <c r="B320" s="124"/>
      <c r="C320" s="124"/>
      <c r="D320" s="10" t="s">
        <v>6</v>
      </c>
      <c r="E320" s="31">
        <v>560.4</v>
      </c>
      <c r="F320" s="31">
        <v>553.88</v>
      </c>
      <c r="G320" s="31">
        <f>F320/E320*100</f>
        <v>98.836545324768025</v>
      </c>
      <c r="H320" s="124"/>
    </row>
    <row r="321" spans="1:8" ht="16.5" customHeight="1" x14ac:dyDescent="0.25">
      <c r="A321" s="165"/>
      <c r="B321" s="124"/>
      <c r="C321" s="124"/>
      <c r="D321" s="10" t="s">
        <v>23</v>
      </c>
      <c r="E321" s="31">
        <v>0</v>
      </c>
      <c r="F321" s="31">
        <v>0</v>
      </c>
      <c r="G321" s="31">
        <v>0</v>
      </c>
      <c r="H321" s="124"/>
    </row>
    <row r="322" spans="1:8" ht="16.5" customHeight="1" x14ac:dyDescent="0.25">
      <c r="A322" s="165"/>
      <c r="B322" s="124"/>
      <c r="C322" s="124"/>
      <c r="D322" s="10" t="s">
        <v>9</v>
      </c>
      <c r="E322" s="31">
        <v>0</v>
      </c>
      <c r="F322" s="31">
        <v>0</v>
      </c>
      <c r="G322" s="31">
        <v>0</v>
      </c>
      <c r="H322" s="124"/>
    </row>
    <row r="323" spans="1:8" ht="16.5" customHeight="1" x14ac:dyDescent="0.25">
      <c r="A323" s="165" t="s">
        <v>113</v>
      </c>
      <c r="B323" s="124" t="s">
        <v>162</v>
      </c>
      <c r="C323" s="124"/>
      <c r="D323" s="51" t="s">
        <v>4</v>
      </c>
      <c r="E323" s="43">
        <f>E324+E325+E326+E327</f>
        <v>881</v>
      </c>
      <c r="F323" s="43">
        <f>F324+F325+F326+F327</f>
        <v>515.53</v>
      </c>
      <c r="G323" s="43">
        <f>F323/E323*100</f>
        <v>58.516458569807043</v>
      </c>
      <c r="H323" s="167" t="s">
        <v>152</v>
      </c>
    </row>
    <row r="324" spans="1:8" ht="16.5" customHeight="1" x14ac:dyDescent="0.25">
      <c r="A324" s="165"/>
      <c r="B324" s="124"/>
      <c r="C324" s="124"/>
      <c r="D324" s="10" t="s">
        <v>5</v>
      </c>
      <c r="E324" s="31">
        <v>0</v>
      </c>
      <c r="F324" s="31">
        <v>0</v>
      </c>
      <c r="G324" s="31">
        <v>0</v>
      </c>
      <c r="H324" s="167"/>
    </row>
    <row r="325" spans="1:8" ht="16.5" customHeight="1" x14ac:dyDescent="0.25">
      <c r="A325" s="165"/>
      <c r="B325" s="124"/>
      <c r="C325" s="124"/>
      <c r="D325" s="10" t="s">
        <v>6</v>
      </c>
      <c r="E325" s="31">
        <v>881</v>
      </c>
      <c r="F325" s="31">
        <v>515.53</v>
      </c>
      <c r="G325" s="31">
        <f>F325/E325*100</f>
        <v>58.516458569807043</v>
      </c>
      <c r="H325" s="167"/>
    </row>
    <row r="326" spans="1:8" ht="16.5" customHeight="1" x14ac:dyDescent="0.25">
      <c r="A326" s="165"/>
      <c r="B326" s="124"/>
      <c r="C326" s="124"/>
      <c r="D326" s="10" t="s">
        <v>9</v>
      </c>
      <c r="E326" s="31">
        <v>0</v>
      </c>
      <c r="F326" s="31">
        <v>0</v>
      </c>
      <c r="G326" s="31">
        <v>0</v>
      </c>
      <c r="H326" s="167"/>
    </row>
    <row r="327" spans="1:8" ht="16.5" customHeight="1" x14ac:dyDescent="0.25">
      <c r="A327" s="165"/>
      <c r="B327" s="124"/>
      <c r="C327" s="124"/>
      <c r="D327" s="10" t="s">
        <v>23</v>
      </c>
      <c r="E327" s="31">
        <v>0</v>
      </c>
      <c r="F327" s="31">
        <v>0</v>
      </c>
      <c r="G327" s="31">
        <v>0</v>
      </c>
      <c r="H327" s="167"/>
    </row>
    <row r="328" spans="1:8" ht="16.5" customHeight="1" x14ac:dyDescent="0.25">
      <c r="A328" s="148" t="s">
        <v>346</v>
      </c>
      <c r="B328" s="150" t="s">
        <v>178</v>
      </c>
      <c r="C328" s="47"/>
      <c r="D328" s="7" t="s">
        <v>4</v>
      </c>
      <c r="E328" s="32">
        <f>E329+E330+E331+E332</f>
        <v>293</v>
      </c>
      <c r="F328" s="32">
        <f>F329+F330+F331+F332</f>
        <v>251.47699999999998</v>
      </c>
      <c r="G328" s="8">
        <f>F328/E328*100</f>
        <v>85.828327645051189</v>
      </c>
      <c r="H328" s="136" t="s">
        <v>180</v>
      </c>
    </row>
    <row r="329" spans="1:8" ht="16.5" customHeight="1" x14ac:dyDescent="0.25">
      <c r="A329" s="148"/>
      <c r="B329" s="150"/>
      <c r="C329" s="47"/>
      <c r="D329" s="7" t="s">
        <v>5</v>
      </c>
      <c r="E329" s="32">
        <f>E334+E365</f>
        <v>293</v>
      </c>
      <c r="F329" s="32">
        <f>F334+F365</f>
        <v>251.47699999999998</v>
      </c>
      <c r="G329" s="8">
        <f>F329/E329*100</f>
        <v>85.828327645051189</v>
      </c>
      <c r="H329" s="136"/>
    </row>
    <row r="330" spans="1:8" ht="15.75" customHeight="1" x14ac:dyDescent="0.25">
      <c r="A330" s="148"/>
      <c r="B330" s="150"/>
      <c r="C330" s="47"/>
      <c r="D330" s="7" t="s">
        <v>6</v>
      </c>
      <c r="E330" s="32">
        <f>E335+E366</f>
        <v>0</v>
      </c>
      <c r="F330" s="32">
        <v>0</v>
      </c>
      <c r="G330" s="8">
        <v>0</v>
      </c>
      <c r="H330" s="136"/>
    </row>
    <row r="331" spans="1:8" ht="15.75" customHeight="1" x14ac:dyDescent="0.25">
      <c r="A331" s="148"/>
      <c r="B331" s="150"/>
      <c r="C331" s="47"/>
      <c r="D331" s="7" t="s">
        <v>23</v>
      </c>
      <c r="E331" s="32">
        <v>0</v>
      </c>
      <c r="F331" s="32">
        <v>0</v>
      </c>
      <c r="G331" s="8">
        <v>0</v>
      </c>
      <c r="H331" s="136"/>
    </row>
    <row r="332" spans="1:8" ht="15.75" customHeight="1" x14ac:dyDescent="0.25">
      <c r="A332" s="148"/>
      <c r="B332" s="150"/>
      <c r="C332" s="47"/>
      <c r="D332" s="7" t="s">
        <v>9</v>
      </c>
      <c r="E332" s="32">
        <v>0</v>
      </c>
      <c r="F332" s="32">
        <v>0</v>
      </c>
      <c r="G332" s="8">
        <v>0</v>
      </c>
      <c r="H332" s="136"/>
    </row>
    <row r="333" spans="1:8" ht="15.75" customHeight="1" x14ac:dyDescent="0.25">
      <c r="A333" s="128" t="s">
        <v>146</v>
      </c>
      <c r="B333" s="139" t="s">
        <v>179</v>
      </c>
      <c r="C333" s="84"/>
      <c r="D333" s="53" t="s">
        <v>4</v>
      </c>
      <c r="E333" s="54">
        <f>E334+E335+E336+E337</f>
        <v>274</v>
      </c>
      <c r="F333" s="63">
        <f>F334+F335+F336+F337</f>
        <v>247.48</v>
      </c>
      <c r="G333" s="55">
        <f>F333/E333*100</f>
        <v>90.321167883211672</v>
      </c>
      <c r="H333" s="135" t="s">
        <v>180</v>
      </c>
    </row>
    <row r="334" spans="1:8" ht="16.5" customHeight="1" x14ac:dyDescent="0.25">
      <c r="A334" s="128"/>
      <c r="B334" s="139"/>
      <c r="C334" s="84"/>
      <c r="D334" s="53" t="s">
        <v>5</v>
      </c>
      <c r="E334" s="54">
        <f>E340+E355+E360</f>
        <v>274</v>
      </c>
      <c r="F334" s="63">
        <f>F340+F355+F360</f>
        <v>247.48</v>
      </c>
      <c r="G334" s="55">
        <f>F334/E334*100</f>
        <v>90.321167883211672</v>
      </c>
      <c r="H334" s="135"/>
    </row>
    <row r="335" spans="1:8" ht="16.5" customHeight="1" x14ac:dyDescent="0.25">
      <c r="A335" s="128"/>
      <c r="B335" s="139"/>
      <c r="C335" s="84"/>
      <c r="D335" s="53" t="s">
        <v>6</v>
      </c>
      <c r="E335" s="54">
        <f>E341+E356+E361</f>
        <v>0</v>
      </c>
      <c r="F335" s="54">
        <v>0</v>
      </c>
      <c r="G335" s="55">
        <v>0</v>
      </c>
      <c r="H335" s="135"/>
    </row>
    <row r="336" spans="1:8" ht="16.5" customHeight="1" x14ac:dyDescent="0.25">
      <c r="A336" s="128"/>
      <c r="B336" s="139"/>
      <c r="C336" s="84"/>
      <c r="D336" s="53" t="s">
        <v>23</v>
      </c>
      <c r="E336" s="54">
        <v>0</v>
      </c>
      <c r="F336" s="54">
        <v>0</v>
      </c>
      <c r="G336" s="55">
        <v>0</v>
      </c>
      <c r="H336" s="135"/>
    </row>
    <row r="337" spans="1:8" ht="15.75" customHeight="1" x14ac:dyDescent="0.25">
      <c r="A337" s="128"/>
      <c r="B337" s="139"/>
      <c r="C337" s="84"/>
      <c r="D337" s="53" t="s">
        <v>9</v>
      </c>
      <c r="E337" s="54">
        <v>0</v>
      </c>
      <c r="F337" s="54">
        <v>0</v>
      </c>
      <c r="G337" s="55">
        <v>0</v>
      </c>
      <c r="H337" s="135"/>
    </row>
    <row r="338" spans="1:8" ht="16.5" customHeight="1" x14ac:dyDescent="0.25">
      <c r="A338" s="120" t="s">
        <v>181</v>
      </c>
      <c r="B338" s="120"/>
      <c r="C338" s="120"/>
      <c r="D338" s="120"/>
      <c r="E338" s="120"/>
      <c r="F338" s="120"/>
      <c r="G338" s="120"/>
      <c r="H338" s="120"/>
    </row>
    <row r="339" spans="1:8" ht="16.5" customHeight="1" x14ac:dyDescent="0.25">
      <c r="A339" s="127" t="s">
        <v>26</v>
      </c>
      <c r="B339" s="83"/>
      <c r="C339" s="79"/>
      <c r="D339" s="51" t="s">
        <v>4</v>
      </c>
      <c r="E339" s="43">
        <f>E340+E341+E342+E343</f>
        <v>274</v>
      </c>
      <c r="F339" s="43">
        <f>F340+F341+F342+F343</f>
        <v>247.48</v>
      </c>
      <c r="G339" s="52">
        <f>F339/E339*100</f>
        <v>90.321167883211672</v>
      </c>
      <c r="H339" s="83"/>
    </row>
    <row r="340" spans="1:8" ht="16.5" customHeight="1" x14ac:dyDescent="0.25">
      <c r="A340" s="127"/>
      <c r="B340" s="83"/>
      <c r="C340" s="79"/>
      <c r="D340" s="10" t="s">
        <v>5</v>
      </c>
      <c r="E340" s="31">
        <f>E345+E350</f>
        <v>274</v>
      </c>
      <c r="F340" s="31">
        <f>F345+F350</f>
        <v>247.48</v>
      </c>
      <c r="G340" s="11">
        <f>F340/E340*100</f>
        <v>90.321167883211672</v>
      </c>
      <c r="H340" s="83"/>
    </row>
    <row r="341" spans="1:8" ht="16.5" customHeight="1" x14ac:dyDescent="0.25">
      <c r="A341" s="127"/>
      <c r="B341" s="124" t="s">
        <v>183</v>
      </c>
      <c r="C341" s="79"/>
      <c r="D341" s="10" t="s">
        <v>6</v>
      </c>
      <c r="E341" s="31">
        <v>0</v>
      </c>
      <c r="F341" s="31">
        <v>0</v>
      </c>
      <c r="G341" s="11">
        <v>0</v>
      </c>
      <c r="H341" s="123" t="s">
        <v>180</v>
      </c>
    </row>
    <row r="342" spans="1:8" ht="16.5" customHeight="1" x14ac:dyDescent="0.25">
      <c r="A342" s="127"/>
      <c r="B342" s="124"/>
      <c r="C342" s="79"/>
      <c r="D342" s="10" t="s">
        <v>23</v>
      </c>
      <c r="E342" s="31">
        <v>0</v>
      </c>
      <c r="F342" s="31">
        <v>0</v>
      </c>
      <c r="G342" s="11">
        <v>0</v>
      </c>
      <c r="H342" s="123"/>
    </row>
    <row r="343" spans="1:8" ht="16.5" customHeight="1" x14ac:dyDescent="0.25">
      <c r="A343" s="127"/>
      <c r="B343" s="124"/>
      <c r="C343" s="79"/>
      <c r="D343" s="10" t="s">
        <v>9</v>
      </c>
      <c r="E343" s="31">
        <v>0</v>
      </c>
      <c r="F343" s="31">
        <v>0</v>
      </c>
      <c r="G343" s="11">
        <v>0</v>
      </c>
      <c r="H343" s="123"/>
    </row>
    <row r="344" spans="1:8" ht="16.5" customHeight="1" x14ac:dyDescent="0.25">
      <c r="A344" s="119" t="s">
        <v>80</v>
      </c>
      <c r="B344" s="169" t="s">
        <v>304</v>
      </c>
      <c r="C344" s="169"/>
      <c r="D344" s="64" t="s">
        <v>4</v>
      </c>
      <c r="E344" s="57">
        <f>E345+E346+E347+E348</f>
        <v>74</v>
      </c>
      <c r="F344" s="57">
        <f>F345+F346+F347+F348</f>
        <v>54.91</v>
      </c>
      <c r="G344" s="65">
        <f>F344/E344*100</f>
        <v>74.202702702702695</v>
      </c>
      <c r="H344" s="169" t="s">
        <v>53</v>
      </c>
    </row>
    <row r="345" spans="1:8" ht="16.5" customHeight="1" x14ac:dyDescent="0.25">
      <c r="A345" s="119"/>
      <c r="B345" s="169"/>
      <c r="C345" s="169"/>
      <c r="D345" s="17" t="s">
        <v>5</v>
      </c>
      <c r="E345" s="18">
        <v>74</v>
      </c>
      <c r="F345" s="18">
        <v>54.91</v>
      </c>
      <c r="G345" s="19">
        <f>F345/E345*100</f>
        <v>74.202702702702695</v>
      </c>
      <c r="H345" s="169"/>
    </row>
    <row r="346" spans="1:8" ht="16.5" customHeight="1" x14ac:dyDescent="0.25">
      <c r="A346" s="119"/>
      <c r="B346" s="169"/>
      <c r="C346" s="169"/>
      <c r="D346" s="17" t="s">
        <v>6</v>
      </c>
      <c r="E346" s="18">
        <v>0</v>
      </c>
      <c r="F346" s="19">
        <v>0</v>
      </c>
      <c r="G346" s="19">
        <v>0</v>
      </c>
      <c r="H346" s="169"/>
    </row>
    <row r="347" spans="1:8" ht="16.5" customHeight="1" x14ac:dyDescent="0.25">
      <c r="A347" s="119"/>
      <c r="B347" s="169"/>
      <c r="C347" s="169"/>
      <c r="D347" s="17" t="s">
        <v>23</v>
      </c>
      <c r="E347" s="18">
        <v>0</v>
      </c>
      <c r="F347" s="19">
        <v>0</v>
      </c>
      <c r="G347" s="19">
        <v>0</v>
      </c>
      <c r="H347" s="169"/>
    </row>
    <row r="348" spans="1:8" ht="16.5" customHeight="1" x14ac:dyDescent="0.25">
      <c r="A348" s="119"/>
      <c r="B348" s="169"/>
      <c r="C348" s="169"/>
      <c r="D348" s="17" t="s">
        <v>9</v>
      </c>
      <c r="E348" s="18">
        <v>0</v>
      </c>
      <c r="F348" s="19">
        <v>0</v>
      </c>
      <c r="G348" s="19">
        <v>0</v>
      </c>
      <c r="H348" s="169"/>
    </row>
    <row r="349" spans="1:8" ht="16.5" customHeight="1" x14ac:dyDescent="0.25">
      <c r="A349" s="119" t="s">
        <v>190</v>
      </c>
      <c r="B349" s="169" t="s">
        <v>305</v>
      </c>
      <c r="C349" s="17"/>
      <c r="D349" s="64" t="s">
        <v>4</v>
      </c>
      <c r="E349" s="57">
        <f>E350+E351+E352+E353</f>
        <v>200</v>
      </c>
      <c r="F349" s="57">
        <f>F350+F351+F352+F353</f>
        <v>192.57</v>
      </c>
      <c r="G349" s="65">
        <v>0</v>
      </c>
      <c r="H349" s="169" t="s">
        <v>191</v>
      </c>
    </row>
    <row r="350" spans="1:8" ht="15.75" customHeight="1" x14ac:dyDescent="0.25">
      <c r="A350" s="119"/>
      <c r="B350" s="169"/>
      <c r="C350" s="17"/>
      <c r="D350" s="17" t="s">
        <v>5</v>
      </c>
      <c r="E350" s="18">
        <v>200</v>
      </c>
      <c r="F350" s="18">
        <v>192.57</v>
      </c>
      <c r="G350" s="19">
        <v>0</v>
      </c>
      <c r="H350" s="169"/>
    </row>
    <row r="351" spans="1:8" ht="16.5" customHeight="1" x14ac:dyDescent="0.25">
      <c r="A351" s="119"/>
      <c r="B351" s="169"/>
      <c r="C351" s="17"/>
      <c r="D351" s="17" t="s">
        <v>6</v>
      </c>
      <c r="E351" s="18">
        <v>0</v>
      </c>
      <c r="F351" s="18">
        <v>0</v>
      </c>
      <c r="G351" s="19">
        <v>0</v>
      </c>
      <c r="H351" s="169"/>
    </row>
    <row r="352" spans="1:8" ht="16.5" customHeight="1" x14ac:dyDescent="0.25">
      <c r="A352" s="119"/>
      <c r="B352" s="169"/>
      <c r="C352" s="17"/>
      <c r="D352" s="17" t="s">
        <v>23</v>
      </c>
      <c r="E352" s="18">
        <v>0</v>
      </c>
      <c r="F352" s="18">
        <v>0</v>
      </c>
      <c r="G352" s="19">
        <v>0</v>
      </c>
      <c r="H352" s="169"/>
    </row>
    <row r="353" spans="1:8" ht="16.5" customHeight="1" x14ac:dyDescent="0.25">
      <c r="A353" s="119"/>
      <c r="B353" s="169"/>
      <c r="C353" s="17"/>
      <c r="D353" s="17" t="s">
        <v>9</v>
      </c>
      <c r="E353" s="18">
        <v>0</v>
      </c>
      <c r="F353" s="18">
        <v>0</v>
      </c>
      <c r="G353" s="19">
        <v>0</v>
      </c>
      <c r="H353" s="169"/>
    </row>
    <row r="354" spans="1:8" ht="16.5" customHeight="1" x14ac:dyDescent="0.25">
      <c r="A354" s="127" t="s">
        <v>27</v>
      </c>
      <c r="B354" s="137" t="s">
        <v>184</v>
      </c>
      <c r="C354" s="79"/>
      <c r="D354" s="51" t="s">
        <v>4</v>
      </c>
      <c r="E354" s="43">
        <f>E355+E356+E357+E358</f>
        <v>0</v>
      </c>
      <c r="F354" s="43">
        <v>0</v>
      </c>
      <c r="G354" s="52">
        <v>0</v>
      </c>
      <c r="H354" s="124" t="s">
        <v>185</v>
      </c>
    </row>
    <row r="355" spans="1:8" ht="16.5" customHeight="1" x14ac:dyDescent="0.25">
      <c r="A355" s="127"/>
      <c r="B355" s="137"/>
      <c r="C355" s="79"/>
      <c r="D355" s="10" t="s">
        <v>5</v>
      </c>
      <c r="E355" s="31">
        <v>0</v>
      </c>
      <c r="F355" s="22">
        <v>0</v>
      </c>
      <c r="G355" s="11">
        <v>0</v>
      </c>
      <c r="H355" s="124"/>
    </row>
    <row r="356" spans="1:8" ht="16.5" customHeight="1" x14ac:dyDescent="0.25">
      <c r="A356" s="127"/>
      <c r="B356" s="137"/>
      <c r="C356" s="79"/>
      <c r="D356" s="10" t="s">
        <v>6</v>
      </c>
      <c r="E356" s="31">
        <v>0</v>
      </c>
      <c r="F356" s="22">
        <v>0</v>
      </c>
      <c r="G356" s="11">
        <v>0</v>
      </c>
      <c r="H356" s="124"/>
    </row>
    <row r="357" spans="1:8" ht="16.5" customHeight="1" x14ac:dyDescent="0.25">
      <c r="A357" s="127"/>
      <c r="B357" s="137"/>
      <c r="C357" s="79"/>
      <c r="D357" s="10" t="s">
        <v>23</v>
      </c>
      <c r="E357" s="31">
        <v>0</v>
      </c>
      <c r="F357" s="22">
        <v>0</v>
      </c>
      <c r="G357" s="11">
        <v>0</v>
      </c>
      <c r="H357" s="124"/>
    </row>
    <row r="358" spans="1:8" ht="16.5" customHeight="1" x14ac:dyDescent="0.25">
      <c r="A358" s="127"/>
      <c r="B358" s="137"/>
      <c r="C358" s="79"/>
      <c r="D358" s="10" t="s">
        <v>9</v>
      </c>
      <c r="E358" s="31">
        <v>0</v>
      </c>
      <c r="F358" s="22">
        <v>0</v>
      </c>
      <c r="G358" s="11">
        <v>0</v>
      </c>
      <c r="H358" s="124"/>
    </row>
    <row r="359" spans="1:8" ht="16.5" customHeight="1" x14ac:dyDescent="0.25">
      <c r="A359" s="127" t="s">
        <v>30</v>
      </c>
      <c r="B359" s="137" t="s">
        <v>186</v>
      </c>
      <c r="C359" s="79"/>
      <c r="D359" s="51" t="s">
        <v>4</v>
      </c>
      <c r="E359" s="43">
        <f>E360+E361+E362+E363</f>
        <v>0</v>
      </c>
      <c r="F359" s="43">
        <v>0</v>
      </c>
      <c r="G359" s="52">
        <v>0</v>
      </c>
      <c r="H359" s="124" t="s">
        <v>182</v>
      </c>
    </row>
    <row r="360" spans="1:8" ht="16.5" customHeight="1" x14ac:dyDescent="0.25">
      <c r="A360" s="127"/>
      <c r="B360" s="137"/>
      <c r="C360" s="79"/>
      <c r="D360" s="10" t="s">
        <v>5</v>
      </c>
      <c r="E360" s="31">
        <v>0</v>
      </c>
      <c r="F360" s="31">
        <v>0</v>
      </c>
      <c r="G360" s="11">
        <v>0</v>
      </c>
      <c r="H360" s="124"/>
    </row>
    <row r="361" spans="1:8" ht="16.5" customHeight="1" x14ac:dyDescent="0.25">
      <c r="A361" s="127"/>
      <c r="B361" s="137"/>
      <c r="C361" s="79"/>
      <c r="D361" s="10" t="s">
        <v>6</v>
      </c>
      <c r="E361" s="31">
        <v>0</v>
      </c>
      <c r="F361" s="31">
        <v>0</v>
      </c>
      <c r="G361" s="11">
        <v>0</v>
      </c>
      <c r="H361" s="124"/>
    </row>
    <row r="362" spans="1:8" ht="15.75" customHeight="1" x14ac:dyDescent="0.25">
      <c r="A362" s="127"/>
      <c r="B362" s="137"/>
      <c r="C362" s="79"/>
      <c r="D362" s="10" t="s">
        <v>23</v>
      </c>
      <c r="E362" s="31">
        <v>0</v>
      </c>
      <c r="F362" s="31">
        <v>0</v>
      </c>
      <c r="G362" s="11">
        <v>0</v>
      </c>
      <c r="H362" s="124"/>
    </row>
    <row r="363" spans="1:8" ht="16.5" customHeight="1" x14ac:dyDescent="0.25">
      <c r="A363" s="127"/>
      <c r="B363" s="137"/>
      <c r="C363" s="79"/>
      <c r="D363" s="10" t="s">
        <v>9</v>
      </c>
      <c r="E363" s="31">
        <v>0</v>
      </c>
      <c r="F363" s="31">
        <v>0</v>
      </c>
      <c r="G363" s="11">
        <v>0</v>
      </c>
      <c r="H363" s="124"/>
    </row>
    <row r="364" spans="1:8" ht="16.5" customHeight="1" x14ac:dyDescent="0.25">
      <c r="A364" s="129" t="s">
        <v>187</v>
      </c>
      <c r="B364" s="171" t="s">
        <v>15</v>
      </c>
      <c r="C364" s="84"/>
      <c r="D364" s="24" t="s">
        <v>4</v>
      </c>
      <c r="E364" s="25">
        <f>E365+E366+E367+E368</f>
        <v>19</v>
      </c>
      <c r="F364" s="27">
        <f>F365+F366+F367+F368</f>
        <v>3.9969999999999999</v>
      </c>
      <c r="G364" s="26">
        <f>F364/E364*100</f>
        <v>21.036842105263158</v>
      </c>
      <c r="H364" s="135" t="s">
        <v>188</v>
      </c>
    </row>
    <row r="365" spans="1:8" ht="16.5" customHeight="1" x14ac:dyDescent="0.25">
      <c r="A365" s="129"/>
      <c r="B365" s="139"/>
      <c r="C365" s="58"/>
      <c r="D365" s="24" t="s">
        <v>5</v>
      </c>
      <c r="E365" s="25">
        <f>E370</f>
        <v>19</v>
      </c>
      <c r="F365" s="27">
        <f>F370</f>
        <v>3.9969999999999999</v>
      </c>
      <c r="G365" s="26">
        <f>F365/E365*100</f>
        <v>21.036842105263158</v>
      </c>
      <c r="H365" s="135"/>
    </row>
    <row r="366" spans="1:8" ht="16.5" customHeight="1" x14ac:dyDescent="0.25">
      <c r="A366" s="129"/>
      <c r="B366" s="139"/>
      <c r="C366" s="58"/>
      <c r="D366" s="24" t="s">
        <v>6</v>
      </c>
      <c r="E366" s="25">
        <f>E371</f>
        <v>0</v>
      </c>
      <c r="F366" s="25">
        <v>0</v>
      </c>
      <c r="G366" s="26">
        <v>0</v>
      </c>
      <c r="H366" s="135"/>
    </row>
    <row r="367" spans="1:8" ht="16.5" customHeight="1" x14ac:dyDescent="0.25">
      <c r="A367" s="129"/>
      <c r="B367" s="139"/>
      <c r="C367" s="58"/>
      <c r="D367" s="24" t="s">
        <v>23</v>
      </c>
      <c r="E367" s="25">
        <f>E372</f>
        <v>0</v>
      </c>
      <c r="F367" s="25">
        <v>0</v>
      </c>
      <c r="G367" s="26">
        <v>0</v>
      </c>
      <c r="H367" s="135"/>
    </row>
    <row r="368" spans="1:8" ht="16.5" customHeight="1" x14ac:dyDescent="0.25">
      <c r="A368" s="129"/>
      <c r="B368" s="139"/>
      <c r="C368" s="58"/>
      <c r="D368" s="24" t="s">
        <v>9</v>
      </c>
      <c r="E368" s="25">
        <f>E373</f>
        <v>0</v>
      </c>
      <c r="F368" s="25">
        <v>0</v>
      </c>
      <c r="G368" s="26">
        <v>0</v>
      </c>
      <c r="H368" s="135"/>
    </row>
    <row r="369" spans="1:8" ht="16.5" customHeight="1" x14ac:dyDescent="0.25">
      <c r="A369" s="127" t="s">
        <v>36</v>
      </c>
      <c r="B369" s="137" t="s">
        <v>189</v>
      </c>
      <c r="C369" s="79"/>
      <c r="D369" s="10" t="s">
        <v>4</v>
      </c>
      <c r="E369" s="31">
        <f>E370+E371+E372+E373</f>
        <v>19</v>
      </c>
      <c r="F369" s="22">
        <f>F370+F371+F372+F373</f>
        <v>3.9969999999999999</v>
      </c>
      <c r="G369" s="31">
        <f>F369/E369*100</f>
        <v>21.036842105263158</v>
      </c>
      <c r="H369" s="124" t="s">
        <v>188</v>
      </c>
    </row>
    <row r="370" spans="1:8" ht="16.5" customHeight="1" x14ac:dyDescent="0.25">
      <c r="A370" s="127"/>
      <c r="B370" s="170"/>
      <c r="C370" s="85"/>
      <c r="D370" s="10" t="s">
        <v>5</v>
      </c>
      <c r="E370" s="31">
        <v>19</v>
      </c>
      <c r="F370" s="22">
        <v>3.9969999999999999</v>
      </c>
      <c r="G370" s="31">
        <f>F370/E370*100</f>
        <v>21.036842105263158</v>
      </c>
      <c r="H370" s="124"/>
    </row>
    <row r="371" spans="1:8" ht="16.5" customHeight="1" x14ac:dyDescent="0.25">
      <c r="A371" s="127"/>
      <c r="B371" s="170"/>
      <c r="C371" s="85"/>
      <c r="D371" s="10" t="s">
        <v>6</v>
      </c>
      <c r="E371" s="31">
        <v>0</v>
      </c>
      <c r="F371" s="31">
        <v>0</v>
      </c>
      <c r="G371" s="11">
        <v>0</v>
      </c>
      <c r="H371" s="124"/>
    </row>
    <row r="372" spans="1:8" ht="16.5" customHeight="1" x14ac:dyDescent="0.25">
      <c r="A372" s="127"/>
      <c r="B372" s="170"/>
      <c r="C372" s="85"/>
      <c r="D372" s="10" t="s">
        <v>23</v>
      </c>
      <c r="E372" s="31">
        <v>0</v>
      </c>
      <c r="F372" s="31">
        <v>0</v>
      </c>
      <c r="G372" s="11">
        <v>0</v>
      </c>
      <c r="H372" s="124"/>
    </row>
    <row r="373" spans="1:8" ht="16.5" customHeight="1" x14ac:dyDescent="0.25">
      <c r="A373" s="127"/>
      <c r="B373" s="170"/>
      <c r="C373" s="85"/>
      <c r="D373" s="10" t="s">
        <v>9</v>
      </c>
      <c r="E373" s="31">
        <v>0</v>
      </c>
      <c r="F373" s="31">
        <v>0</v>
      </c>
      <c r="G373" s="11">
        <v>0</v>
      </c>
      <c r="H373" s="124"/>
    </row>
    <row r="374" spans="1:8" ht="16.5" customHeight="1" x14ac:dyDescent="0.25">
      <c r="A374" s="148" t="s">
        <v>347</v>
      </c>
      <c r="B374" s="138" t="s">
        <v>193</v>
      </c>
      <c r="C374" s="7"/>
      <c r="D374" s="7" t="s">
        <v>4</v>
      </c>
      <c r="E374" s="32">
        <f>E375+E376+E377+E378</f>
        <v>72332.91</v>
      </c>
      <c r="F374" s="8">
        <f>F375+F376+F377+F378</f>
        <v>50579.209999999992</v>
      </c>
      <c r="G374" s="8">
        <f>F374/E374*100</f>
        <v>69.925584357106601</v>
      </c>
      <c r="H374" s="136" t="s">
        <v>55</v>
      </c>
    </row>
    <row r="375" spans="1:8" ht="16.5" customHeight="1" x14ac:dyDescent="0.25">
      <c r="A375" s="148"/>
      <c r="B375" s="138"/>
      <c r="C375" s="7"/>
      <c r="D375" s="7" t="s">
        <v>5</v>
      </c>
      <c r="E375" s="32">
        <f>E380+E401+E422+E448+E459</f>
        <v>46067.4</v>
      </c>
      <c r="F375" s="8">
        <f>F380+F401+F422+F448+F459</f>
        <v>29192.159999999996</v>
      </c>
      <c r="G375" s="8">
        <f>F375/E375*100</f>
        <v>63.368368955052802</v>
      </c>
      <c r="H375" s="136"/>
    </row>
    <row r="376" spans="1:8" ht="16.5" customHeight="1" x14ac:dyDescent="0.25">
      <c r="A376" s="148"/>
      <c r="B376" s="138"/>
      <c r="C376" s="7"/>
      <c r="D376" s="7" t="s">
        <v>6</v>
      </c>
      <c r="E376" s="8">
        <f>E381+E402+E424+E449+E460</f>
        <v>26162.600000000002</v>
      </c>
      <c r="F376" s="8">
        <f>F381+F402++F424+F449+F460</f>
        <v>21295.94</v>
      </c>
      <c r="G376" s="8">
        <f>F376/E376*100</f>
        <v>81.398408415065774</v>
      </c>
      <c r="H376" s="136"/>
    </row>
    <row r="377" spans="1:8" ht="16.5" customHeight="1" x14ac:dyDescent="0.25">
      <c r="A377" s="148"/>
      <c r="B377" s="138"/>
      <c r="C377" s="7"/>
      <c r="D377" s="7" t="s">
        <v>23</v>
      </c>
      <c r="E377" s="32">
        <f>E382+E403+E423+E450+E461</f>
        <v>8.41</v>
      </c>
      <c r="F377" s="8">
        <f>F382+F403+F423+F450+F461</f>
        <v>8.41</v>
      </c>
      <c r="G377" s="8">
        <v>0</v>
      </c>
      <c r="H377" s="136"/>
    </row>
    <row r="378" spans="1:8" ht="16.5" customHeight="1" x14ac:dyDescent="0.25">
      <c r="A378" s="148"/>
      <c r="B378" s="138"/>
      <c r="C378" s="7"/>
      <c r="D378" s="7" t="s">
        <v>9</v>
      </c>
      <c r="E378" s="8">
        <f>E383+E404+E425+E451+E462</f>
        <v>94.5</v>
      </c>
      <c r="F378" s="8">
        <f>F383+F404+F425+F451+F462</f>
        <v>82.7</v>
      </c>
      <c r="G378" s="8">
        <f>F378/E378*100</f>
        <v>87.51322751322752</v>
      </c>
      <c r="H378" s="136"/>
    </row>
    <row r="379" spans="1:8" ht="16.5" customHeight="1" x14ac:dyDescent="0.25">
      <c r="A379" s="128" t="s">
        <v>146</v>
      </c>
      <c r="B379" s="139" t="s">
        <v>17</v>
      </c>
      <c r="C379" s="84"/>
      <c r="D379" s="53" t="s">
        <v>4</v>
      </c>
      <c r="E379" s="54">
        <f>E380+E381+E382+E383</f>
        <v>1034.56</v>
      </c>
      <c r="F379" s="54">
        <f>F380+F381+F382+F383</f>
        <v>508.65</v>
      </c>
      <c r="G379" s="55">
        <f>F379/E379*100</f>
        <v>49.165828951438293</v>
      </c>
      <c r="H379" s="135" t="s">
        <v>194</v>
      </c>
    </row>
    <row r="380" spans="1:8" ht="16.5" customHeight="1" x14ac:dyDescent="0.25">
      <c r="A380" s="128"/>
      <c r="B380" s="139"/>
      <c r="C380" s="84"/>
      <c r="D380" s="53" t="s">
        <v>5</v>
      </c>
      <c r="E380" s="54">
        <f t="shared" ref="E380:F383" si="9">E386+E391+E396</f>
        <v>940.06</v>
      </c>
      <c r="F380" s="54">
        <f t="shared" si="9"/>
        <v>425.95</v>
      </c>
      <c r="G380" s="55">
        <f>F380/E380*100</f>
        <v>45.31093759972768</v>
      </c>
      <c r="H380" s="135"/>
    </row>
    <row r="381" spans="1:8" ht="16.5" customHeight="1" x14ac:dyDescent="0.25">
      <c r="A381" s="128"/>
      <c r="B381" s="139"/>
      <c r="C381" s="84"/>
      <c r="D381" s="53" t="s">
        <v>6</v>
      </c>
      <c r="E381" s="54">
        <f t="shared" si="9"/>
        <v>0</v>
      </c>
      <c r="F381" s="54">
        <f t="shared" si="9"/>
        <v>0</v>
      </c>
      <c r="G381" s="55">
        <v>0</v>
      </c>
      <c r="H381" s="135"/>
    </row>
    <row r="382" spans="1:8" ht="16.5" customHeight="1" x14ac:dyDescent="0.25">
      <c r="A382" s="128"/>
      <c r="B382" s="139"/>
      <c r="C382" s="84"/>
      <c r="D382" s="53" t="s">
        <v>23</v>
      </c>
      <c r="E382" s="54">
        <f t="shared" si="9"/>
        <v>0</v>
      </c>
      <c r="F382" s="55">
        <f t="shared" si="9"/>
        <v>0</v>
      </c>
      <c r="G382" s="55">
        <v>0</v>
      </c>
      <c r="H382" s="135"/>
    </row>
    <row r="383" spans="1:8" ht="16.5" customHeight="1" x14ac:dyDescent="0.25">
      <c r="A383" s="128"/>
      <c r="B383" s="139"/>
      <c r="C383" s="84"/>
      <c r="D383" s="53" t="s">
        <v>9</v>
      </c>
      <c r="E383" s="54">
        <f t="shared" si="9"/>
        <v>94.5</v>
      </c>
      <c r="F383" s="55">
        <f t="shared" si="9"/>
        <v>82.7</v>
      </c>
      <c r="G383" s="55">
        <f>F383/E383*100</f>
        <v>87.51322751322752</v>
      </c>
      <c r="H383" s="135"/>
    </row>
    <row r="384" spans="1:8" ht="15.75" customHeight="1" x14ac:dyDescent="0.25">
      <c r="A384" s="120" t="s">
        <v>200</v>
      </c>
      <c r="B384" s="120"/>
      <c r="C384" s="120"/>
      <c r="D384" s="120"/>
      <c r="E384" s="120"/>
      <c r="F384" s="120"/>
      <c r="G384" s="120"/>
      <c r="H384" s="120"/>
    </row>
    <row r="385" spans="1:8" ht="16.5" customHeight="1" x14ac:dyDescent="0.25">
      <c r="A385" s="127" t="s">
        <v>82</v>
      </c>
      <c r="B385" s="137" t="s">
        <v>196</v>
      </c>
      <c r="C385" s="79"/>
      <c r="D385" s="51" t="s">
        <v>4</v>
      </c>
      <c r="E385" s="43">
        <f>E386+E387+E388+E389</f>
        <v>536.73</v>
      </c>
      <c r="F385" s="43">
        <f>F386+F387+F388+F389</f>
        <v>96.17</v>
      </c>
      <c r="G385" s="52">
        <f>F385/E385*100</f>
        <v>17.91776125798819</v>
      </c>
      <c r="H385" s="124" t="s">
        <v>195</v>
      </c>
    </row>
    <row r="386" spans="1:8" ht="16.5" customHeight="1" x14ac:dyDescent="0.25">
      <c r="A386" s="127"/>
      <c r="B386" s="137"/>
      <c r="C386" s="79"/>
      <c r="D386" s="10" t="s">
        <v>5</v>
      </c>
      <c r="E386" s="31">
        <v>535.73</v>
      </c>
      <c r="F386" s="31">
        <v>96.17</v>
      </c>
      <c r="G386" s="11">
        <f>F386/E386*100</f>
        <v>17.951206764601572</v>
      </c>
      <c r="H386" s="124"/>
    </row>
    <row r="387" spans="1:8" ht="16.5" customHeight="1" x14ac:dyDescent="0.25">
      <c r="A387" s="127"/>
      <c r="B387" s="137"/>
      <c r="C387" s="79"/>
      <c r="D387" s="10" t="s">
        <v>6</v>
      </c>
      <c r="E387" s="31">
        <v>0</v>
      </c>
      <c r="F387" s="11">
        <v>0</v>
      </c>
      <c r="G387" s="11">
        <v>0</v>
      </c>
      <c r="H387" s="124"/>
    </row>
    <row r="388" spans="1:8" ht="16.5" customHeight="1" x14ac:dyDescent="0.25">
      <c r="A388" s="127"/>
      <c r="B388" s="137"/>
      <c r="C388" s="79"/>
      <c r="D388" s="10" t="s">
        <v>23</v>
      </c>
      <c r="E388" s="11">
        <v>0</v>
      </c>
      <c r="F388" s="11">
        <v>0</v>
      </c>
      <c r="G388" s="11">
        <v>0</v>
      </c>
      <c r="H388" s="124"/>
    </row>
    <row r="389" spans="1:8" ht="16.5" customHeight="1" x14ac:dyDescent="0.25">
      <c r="A389" s="127"/>
      <c r="B389" s="137"/>
      <c r="C389" s="79"/>
      <c r="D389" s="10" t="s">
        <v>9</v>
      </c>
      <c r="E389" s="11">
        <v>1</v>
      </c>
      <c r="F389" s="11">
        <v>0</v>
      </c>
      <c r="G389" s="11">
        <v>0</v>
      </c>
      <c r="H389" s="124"/>
    </row>
    <row r="390" spans="1:8" ht="16.5" customHeight="1" x14ac:dyDescent="0.25">
      <c r="A390" s="127" t="s">
        <v>27</v>
      </c>
      <c r="B390" s="137" t="s">
        <v>197</v>
      </c>
      <c r="C390" s="79"/>
      <c r="D390" s="51" t="s">
        <v>4</v>
      </c>
      <c r="E390" s="43">
        <f>E391+E392+E393+E394</f>
        <v>393.83</v>
      </c>
      <c r="F390" s="43">
        <f>F391+F392+F393+F394</f>
        <v>359.03</v>
      </c>
      <c r="G390" s="52">
        <f>F390/E390*100</f>
        <v>91.163700073635837</v>
      </c>
      <c r="H390" s="124" t="s">
        <v>54</v>
      </c>
    </row>
    <row r="391" spans="1:8" ht="16.5" customHeight="1" x14ac:dyDescent="0.25">
      <c r="A391" s="127"/>
      <c r="B391" s="137"/>
      <c r="C391" s="79"/>
      <c r="D391" s="10" t="s">
        <v>5</v>
      </c>
      <c r="E391" s="31">
        <v>301.33</v>
      </c>
      <c r="F391" s="31">
        <v>276.33</v>
      </c>
      <c r="G391" s="11">
        <f>F391/E391*100</f>
        <v>91.703448046991667</v>
      </c>
      <c r="H391" s="124"/>
    </row>
    <row r="392" spans="1:8" ht="16.5" customHeight="1" x14ac:dyDescent="0.25">
      <c r="A392" s="127"/>
      <c r="B392" s="137"/>
      <c r="C392" s="79"/>
      <c r="D392" s="10" t="s">
        <v>6</v>
      </c>
      <c r="E392" s="11">
        <v>0</v>
      </c>
      <c r="F392" s="11">
        <v>0</v>
      </c>
      <c r="G392" s="11">
        <v>0</v>
      </c>
      <c r="H392" s="124"/>
    </row>
    <row r="393" spans="1:8" ht="16.5" customHeight="1" x14ac:dyDescent="0.25">
      <c r="A393" s="127"/>
      <c r="B393" s="137"/>
      <c r="C393" s="79"/>
      <c r="D393" s="10" t="s">
        <v>23</v>
      </c>
      <c r="E393" s="11">
        <v>0</v>
      </c>
      <c r="F393" s="11">
        <v>0</v>
      </c>
      <c r="G393" s="11">
        <v>0</v>
      </c>
      <c r="H393" s="124"/>
    </row>
    <row r="394" spans="1:8" ht="16.5" customHeight="1" x14ac:dyDescent="0.25">
      <c r="A394" s="127"/>
      <c r="B394" s="137"/>
      <c r="C394" s="79"/>
      <c r="D394" s="10" t="s">
        <v>9</v>
      </c>
      <c r="E394" s="11">
        <v>92.5</v>
      </c>
      <c r="F394" s="11">
        <v>82.7</v>
      </c>
      <c r="G394" s="11">
        <f>F394/E394*100</f>
        <v>89.405405405405418</v>
      </c>
      <c r="H394" s="124"/>
    </row>
    <row r="395" spans="1:8" ht="16.5" customHeight="1" x14ac:dyDescent="0.25">
      <c r="A395" s="127" t="s">
        <v>30</v>
      </c>
      <c r="B395" s="137" t="s">
        <v>198</v>
      </c>
      <c r="C395" s="79"/>
      <c r="D395" s="51" t="s">
        <v>4</v>
      </c>
      <c r="E395" s="43">
        <f>E396+E397+E398+E399</f>
        <v>104</v>
      </c>
      <c r="F395" s="43">
        <f>F396+F397+F398+F399</f>
        <v>53.45</v>
      </c>
      <c r="G395" s="52">
        <f>F395/E395*100</f>
        <v>51.394230769230774</v>
      </c>
      <c r="H395" s="124" t="s">
        <v>55</v>
      </c>
    </row>
    <row r="396" spans="1:8" ht="16.5" customHeight="1" x14ac:dyDescent="0.25">
      <c r="A396" s="127"/>
      <c r="B396" s="137"/>
      <c r="C396" s="79"/>
      <c r="D396" s="10" t="s">
        <v>5</v>
      </c>
      <c r="E396" s="31">
        <v>103</v>
      </c>
      <c r="F396" s="31">
        <v>53.45</v>
      </c>
      <c r="G396" s="11">
        <f>F396/E396*100</f>
        <v>51.893203883495154</v>
      </c>
      <c r="H396" s="124"/>
    </row>
    <row r="397" spans="1:8" ht="16.5" customHeight="1" x14ac:dyDescent="0.25">
      <c r="A397" s="127"/>
      <c r="B397" s="137"/>
      <c r="C397" s="79"/>
      <c r="D397" s="10" t="s">
        <v>6</v>
      </c>
      <c r="E397" s="11">
        <v>0</v>
      </c>
      <c r="F397" s="11">
        <v>0</v>
      </c>
      <c r="G397" s="11">
        <v>0</v>
      </c>
      <c r="H397" s="124"/>
    </row>
    <row r="398" spans="1:8" ht="16.5" customHeight="1" x14ac:dyDescent="0.25">
      <c r="A398" s="127"/>
      <c r="B398" s="137"/>
      <c r="C398" s="79"/>
      <c r="D398" s="10" t="s">
        <v>23</v>
      </c>
      <c r="E398" s="11">
        <v>0</v>
      </c>
      <c r="F398" s="11">
        <v>0</v>
      </c>
      <c r="G398" s="11">
        <v>0</v>
      </c>
      <c r="H398" s="124"/>
    </row>
    <row r="399" spans="1:8" ht="15.75" customHeight="1" x14ac:dyDescent="0.25">
      <c r="A399" s="127"/>
      <c r="B399" s="137"/>
      <c r="C399" s="79"/>
      <c r="D399" s="10" t="s">
        <v>9</v>
      </c>
      <c r="E399" s="11">
        <v>1</v>
      </c>
      <c r="F399" s="11">
        <v>0</v>
      </c>
      <c r="G399" s="11">
        <v>0</v>
      </c>
      <c r="H399" s="124"/>
    </row>
    <row r="400" spans="1:8" ht="16.5" customHeight="1" x14ac:dyDescent="0.25">
      <c r="A400" s="140" t="s">
        <v>7</v>
      </c>
      <c r="B400" s="139" t="s">
        <v>199</v>
      </c>
      <c r="C400" s="84"/>
      <c r="D400" s="53" t="s">
        <v>4</v>
      </c>
      <c r="E400" s="54">
        <f>E401+E402+E403+E404</f>
        <v>63223.210000000006</v>
      </c>
      <c r="F400" s="54">
        <f>F401+F402+F403+F404</f>
        <v>43586.16</v>
      </c>
      <c r="G400" s="55">
        <f>F400/E400*100</f>
        <v>68.940124995235124</v>
      </c>
      <c r="H400" s="135" t="s">
        <v>56</v>
      </c>
    </row>
    <row r="401" spans="1:8" ht="16.5" customHeight="1" x14ac:dyDescent="0.25">
      <c r="A401" s="140"/>
      <c r="B401" s="139"/>
      <c r="C401" s="84"/>
      <c r="D401" s="53" t="s">
        <v>5</v>
      </c>
      <c r="E401" s="54">
        <f>E407+E412+E417</f>
        <v>39201.9</v>
      </c>
      <c r="F401" s="54">
        <f>F407+F412+F417</f>
        <v>24259.87</v>
      </c>
      <c r="G401" s="55">
        <f>F401/E401*100</f>
        <v>61.884423969246384</v>
      </c>
      <c r="H401" s="135"/>
    </row>
    <row r="402" spans="1:8" ht="16.5" customHeight="1" x14ac:dyDescent="0.25">
      <c r="A402" s="140"/>
      <c r="B402" s="139"/>
      <c r="C402" s="84"/>
      <c r="D402" s="53" t="s">
        <v>6</v>
      </c>
      <c r="E402" s="54">
        <f>E408+E413+E418</f>
        <v>24012.9</v>
      </c>
      <c r="F402" s="54">
        <f>F408+F413+F418</f>
        <v>19317.879999999997</v>
      </c>
      <c r="G402" s="55">
        <f>F402/E402*100</f>
        <v>80.447925906491918</v>
      </c>
      <c r="H402" s="135"/>
    </row>
    <row r="403" spans="1:8" ht="16.5" customHeight="1" x14ac:dyDescent="0.25">
      <c r="A403" s="140"/>
      <c r="B403" s="139"/>
      <c r="C403" s="84"/>
      <c r="D403" s="53" t="s">
        <v>23</v>
      </c>
      <c r="E403" s="54">
        <v>8.41</v>
      </c>
      <c r="F403" s="54">
        <v>8.41</v>
      </c>
      <c r="G403" s="55">
        <v>0</v>
      </c>
      <c r="H403" s="135"/>
    </row>
    <row r="404" spans="1:8" ht="16.5" customHeight="1" x14ac:dyDescent="0.25">
      <c r="A404" s="140"/>
      <c r="B404" s="139"/>
      <c r="C404" s="84"/>
      <c r="D404" s="53" t="s">
        <v>9</v>
      </c>
      <c r="E404" s="54">
        <f>E410+E415+E420</f>
        <v>0</v>
      </c>
      <c r="F404" s="54">
        <f>F410+F415+F420</f>
        <v>0</v>
      </c>
      <c r="G404" s="55">
        <v>0</v>
      </c>
      <c r="H404" s="135"/>
    </row>
    <row r="405" spans="1:8" ht="16.5" customHeight="1" x14ac:dyDescent="0.25">
      <c r="A405" s="174" t="s">
        <v>206</v>
      </c>
      <c r="B405" s="174"/>
      <c r="C405" s="174"/>
      <c r="D405" s="174"/>
      <c r="E405" s="174"/>
      <c r="F405" s="174"/>
      <c r="G405" s="174"/>
      <c r="H405" s="174"/>
    </row>
    <row r="406" spans="1:8" ht="16.5" customHeight="1" x14ac:dyDescent="0.25">
      <c r="A406" s="165" t="s">
        <v>36</v>
      </c>
      <c r="B406" s="137" t="s">
        <v>201</v>
      </c>
      <c r="C406" s="79"/>
      <c r="D406" s="51" t="s">
        <v>4</v>
      </c>
      <c r="E406" s="43">
        <f>E407+E408+E409+E410</f>
        <v>27991.11</v>
      </c>
      <c r="F406" s="43">
        <f>F407+F408+F409+F410</f>
        <v>19116.25</v>
      </c>
      <c r="G406" s="43">
        <f>F406/E406*100</f>
        <v>68.294004775087515</v>
      </c>
      <c r="H406" s="182" t="s">
        <v>56</v>
      </c>
    </row>
    <row r="407" spans="1:8" ht="16.5" customHeight="1" x14ac:dyDescent="0.25">
      <c r="A407" s="165"/>
      <c r="B407" s="137"/>
      <c r="C407" s="79"/>
      <c r="D407" s="10" t="s">
        <v>5</v>
      </c>
      <c r="E407" s="31">
        <v>18313</v>
      </c>
      <c r="F407" s="31">
        <v>11372.19</v>
      </c>
      <c r="G407" s="31">
        <f>F407/E407*100</f>
        <v>62.099000709878226</v>
      </c>
      <c r="H407" s="182"/>
    </row>
    <row r="408" spans="1:8" ht="15.75" customHeight="1" x14ac:dyDescent="0.25">
      <c r="A408" s="165"/>
      <c r="B408" s="137"/>
      <c r="C408" s="79"/>
      <c r="D408" s="10" t="s">
        <v>6</v>
      </c>
      <c r="E408" s="31">
        <v>9669.7000000000007</v>
      </c>
      <c r="F408" s="31">
        <v>7735.65</v>
      </c>
      <c r="G408" s="31">
        <f>F408/E408*100</f>
        <v>79.998862425928408</v>
      </c>
      <c r="H408" s="182"/>
    </row>
    <row r="409" spans="1:8" ht="16.5" customHeight="1" x14ac:dyDescent="0.25">
      <c r="A409" s="165"/>
      <c r="B409" s="137"/>
      <c r="C409" s="79"/>
      <c r="D409" s="10" t="s">
        <v>23</v>
      </c>
      <c r="E409" s="31">
        <v>8.41</v>
      </c>
      <c r="F409" s="31">
        <v>8.41</v>
      </c>
      <c r="G409" s="31">
        <v>0</v>
      </c>
      <c r="H409" s="182"/>
    </row>
    <row r="410" spans="1:8" ht="16.5" customHeight="1" x14ac:dyDescent="0.25">
      <c r="A410" s="165"/>
      <c r="B410" s="137"/>
      <c r="C410" s="79"/>
      <c r="D410" s="10" t="s">
        <v>9</v>
      </c>
      <c r="E410" s="31">
        <v>0</v>
      </c>
      <c r="F410" s="31">
        <v>0</v>
      </c>
      <c r="G410" s="31">
        <v>0</v>
      </c>
      <c r="H410" s="182"/>
    </row>
    <row r="411" spans="1:8" ht="16.5" customHeight="1" x14ac:dyDescent="0.25">
      <c r="A411" s="165" t="s">
        <v>37</v>
      </c>
      <c r="B411" s="137" t="s">
        <v>202</v>
      </c>
      <c r="C411" s="79"/>
      <c r="D411" s="51" t="s">
        <v>4</v>
      </c>
      <c r="E411" s="43">
        <f>E412+E413+E414+E415</f>
        <v>20339.2</v>
      </c>
      <c r="F411" s="43">
        <f>F412+F413+F414+F415</f>
        <v>14086.89</v>
      </c>
      <c r="G411" s="52">
        <f>F411/E411*100</f>
        <v>69.259803728760218</v>
      </c>
      <c r="H411" s="182" t="s">
        <v>58</v>
      </c>
    </row>
    <row r="412" spans="1:8" ht="16.5" customHeight="1" x14ac:dyDescent="0.25">
      <c r="A412" s="165"/>
      <c r="B412" s="137"/>
      <c r="C412" s="79"/>
      <c r="D412" s="10" t="s">
        <v>5</v>
      </c>
      <c r="E412" s="31">
        <v>11558.5</v>
      </c>
      <c r="F412" s="31">
        <v>7354.66</v>
      </c>
      <c r="G412" s="11">
        <f>F412/E412*100</f>
        <v>63.629882770255655</v>
      </c>
      <c r="H412" s="182"/>
    </row>
    <row r="413" spans="1:8" ht="16.5" customHeight="1" x14ac:dyDescent="0.25">
      <c r="A413" s="165"/>
      <c r="B413" s="137"/>
      <c r="C413" s="79"/>
      <c r="D413" s="10" t="s">
        <v>6</v>
      </c>
      <c r="E413" s="11">
        <v>8780.7000000000007</v>
      </c>
      <c r="F413" s="31">
        <v>6732.23</v>
      </c>
      <c r="G413" s="11">
        <f>F413/E413*100</f>
        <v>76.670766567585716</v>
      </c>
      <c r="H413" s="182"/>
    </row>
    <row r="414" spans="1:8" ht="16.5" customHeight="1" x14ac:dyDescent="0.25">
      <c r="A414" s="165"/>
      <c r="B414" s="137"/>
      <c r="C414" s="79"/>
      <c r="D414" s="10" t="s">
        <v>23</v>
      </c>
      <c r="E414" s="11">
        <v>0</v>
      </c>
      <c r="F414" s="11">
        <v>0</v>
      </c>
      <c r="G414" s="11">
        <v>0</v>
      </c>
      <c r="H414" s="182"/>
    </row>
    <row r="415" spans="1:8" ht="15.75" customHeight="1" x14ac:dyDescent="0.25">
      <c r="A415" s="165"/>
      <c r="B415" s="137"/>
      <c r="C415" s="79"/>
      <c r="D415" s="10" t="s">
        <v>9</v>
      </c>
      <c r="E415" s="11">
        <v>0</v>
      </c>
      <c r="F415" s="11">
        <v>0</v>
      </c>
      <c r="G415" s="11">
        <v>0</v>
      </c>
      <c r="H415" s="182"/>
    </row>
    <row r="416" spans="1:8" ht="16.5" customHeight="1" x14ac:dyDescent="0.25">
      <c r="A416" s="165" t="s">
        <v>107</v>
      </c>
      <c r="B416" s="137" t="s">
        <v>203</v>
      </c>
      <c r="C416" s="79"/>
      <c r="D416" s="51" t="s">
        <v>4</v>
      </c>
      <c r="E416" s="43">
        <f>E417+E418+E419+E420</f>
        <v>14892.9</v>
      </c>
      <c r="F416" s="43">
        <f>F417+F418+F419+F420</f>
        <v>10383.02</v>
      </c>
      <c r="G416" s="52">
        <f>F416/E416*100</f>
        <v>69.717919276970903</v>
      </c>
      <c r="H416" s="124" t="s">
        <v>59</v>
      </c>
    </row>
    <row r="417" spans="1:8" ht="16.5" customHeight="1" x14ac:dyDescent="0.25">
      <c r="A417" s="165"/>
      <c r="B417" s="137"/>
      <c r="C417" s="79"/>
      <c r="D417" s="10" t="s">
        <v>5</v>
      </c>
      <c r="E417" s="31">
        <v>9330.4</v>
      </c>
      <c r="F417" s="31">
        <v>5533.02</v>
      </c>
      <c r="G417" s="11">
        <f>F417/E417*100</f>
        <v>59.300994598302324</v>
      </c>
      <c r="H417" s="124"/>
    </row>
    <row r="418" spans="1:8" ht="16.5" customHeight="1" x14ac:dyDescent="0.25">
      <c r="A418" s="165"/>
      <c r="B418" s="137"/>
      <c r="C418" s="79"/>
      <c r="D418" s="10" t="s">
        <v>6</v>
      </c>
      <c r="E418" s="31">
        <v>5562.5</v>
      </c>
      <c r="F418" s="31">
        <v>4850</v>
      </c>
      <c r="G418" s="11">
        <f>F418/E418*100</f>
        <v>87.191011235955045</v>
      </c>
      <c r="H418" s="124"/>
    </row>
    <row r="419" spans="1:8" ht="16.5" customHeight="1" x14ac:dyDescent="0.25">
      <c r="A419" s="165"/>
      <c r="B419" s="137"/>
      <c r="C419" s="79"/>
      <c r="D419" s="10" t="s">
        <v>23</v>
      </c>
      <c r="E419" s="31">
        <v>0</v>
      </c>
      <c r="F419" s="31">
        <v>0</v>
      </c>
      <c r="G419" s="11">
        <v>0</v>
      </c>
      <c r="H419" s="124"/>
    </row>
    <row r="420" spans="1:8" ht="16.5" customHeight="1" x14ac:dyDescent="0.25">
      <c r="A420" s="165"/>
      <c r="B420" s="137"/>
      <c r="C420" s="79"/>
      <c r="D420" s="10" t="s">
        <v>9</v>
      </c>
      <c r="E420" s="31">
        <v>0</v>
      </c>
      <c r="F420" s="31">
        <v>0</v>
      </c>
      <c r="G420" s="11">
        <v>0</v>
      </c>
      <c r="H420" s="124"/>
    </row>
    <row r="421" spans="1:8" ht="16.5" customHeight="1" x14ac:dyDescent="0.25">
      <c r="A421" s="140" t="s">
        <v>8</v>
      </c>
      <c r="B421" s="139" t="s">
        <v>204</v>
      </c>
      <c r="C421" s="84"/>
      <c r="D421" s="53" t="s">
        <v>4</v>
      </c>
      <c r="E421" s="54">
        <f>E422+E423+E424+E425</f>
        <v>2800</v>
      </c>
      <c r="F421" s="54">
        <f>F422+F423+F424+F425</f>
        <v>2576.73</v>
      </c>
      <c r="G421" s="55">
        <f>F421/E421*100</f>
        <v>92.026071428571427</v>
      </c>
      <c r="H421" s="135" t="s">
        <v>61</v>
      </c>
    </row>
    <row r="422" spans="1:8" ht="15.75" customHeight="1" x14ac:dyDescent="0.25">
      <c r="A422" s="140"/>
      <c r="B422" s="139"/>
      <c r="C422" s="84"/>
      <c r="D422" s="53" t="s">
        <v>5</v>
      </c>
      <c r="E422" s="54">
        <f>E428+E443</f>
        <v>650.29999999999995</v>
      </c>
      <c r="F422" s="54">
        <f>F428+F443</f>
        <v>598.67000000000007</v>
      </c>
      <c r="G422" s="55">
        <f>F422/E422*100</f>
        <v>92.060587421190235</v>
      </c>
      <c r="H422" s="135"/>
    </row>
    <row r="423" spans="1:8" ht="15.75" customHeight="1" x14ac:dyDescent="0.25">
      <c r="A423" s="140"/>
      <c r="B423" s="139"/>
      <c r="C423" s="84"/>
      <c r="D423" s="53" t="s">
        <v>23</v>
      </c>
      <c r="E423" s="54">
        <f>E429+E444</f>
        <v>0</v>
      </c>
      <c r="F423" s="54">
        <v>0</v>
      </c>
      <c r="G423" s="55">
        <v>0</v>
      </c>
      <c r="H423" s="135"/>
    </row>
    <row r="424" spans="1:8" ht="16.5" customHeight="1" x14ac:dyDescent="0.25">
      <c r="A424" s="140"/>
      <c r="B424" s="139"/>
      <c r="C424" s="84"/>
      <c r="D424" s="53" t="s">
        <v>6</v>
      </c>
      <c r="E424" s="54">
        <f>E430+E445</f>
        <v>2149.6999999999998</v>
      </c>
      <c r="F424" s="54">
        <f>F430+F445</f>
        <v>1978.06</v>
      </c>
      <c r="G424" s="55">
        <f>F424/E424*100</f>
        <v>92.015630087919249</v>
      </c>
      <c r="H424" s="135"/>
    </row>
    <row r="425" spans="1:8" ht="15.75" customHeight="1" x14ac:dyDescent="0.25">
      <c r="A425" s="140"/>
      <c r="B425" s="139"/>
      <c r="C425" s="84"/>
      <c r="D425" s="53" t="s">
        <v>9</v>
      </c>
      <c r="E425" s="54">
        <f>E431+E446</f>
        <v>0</v>
      </c>
      <c r="F425" s="54">
        <v>0</v>
      </c>
      <c r="G425" s="55">
        <v>0</v>
      </c>
      <c r="H425" s="135"/>
    </row>
    <row r="426" spans="1:8" ht="16.5" customHeight="1" x14ac:dyDescent="0.25">
      <c r="A426" s="174" t="s">
        <v>205</v>
      </c>
      <c r="B426" s="174"/>
      <c r="C426" s="174"/>
      <c r="D426" s="174"/>
      <c r="E426" s="174"/>
      <c r="F426" s="174"/>
      <c r="G426" s="174"/>
      <c r="H426" s="174"/>
    </row>
    <row r="427" spans="1:8" ht="16.5" customHeight="1" x14ac:dyDescent="0.25">
      <c r="A427" s="165" t="s">
        <v>38</v>
      </c>
      <c r="B427" s="137" t="s">
        <v>207</v>
      </c>
      <c r="C427" s="79"/>
      <c r="D427" s="51" t="s">
        <v>4</v>
      </c>
      <c r="E427" s="43">
        <f>E428+E429+E430+E431</f>
        <v>1800</v>
      </c>
      <c r="F427" s="43">
        <f>F428+F429+F430+F431</f>
        <v>1776.73</v>
      </c>
      <c r="G427" s="52">
        <f>F427/E427*100</f>
        <v>98.707222222222228</v>
      </c>
      <c r="H427" s="124" t="s">
        <v>208</v>
      </c>
    </row>
    <row r="428" spans="1:8" ht="16.5" customHeight="1" x14ac:dyDescent="0.25">
      <c r="A428" s="165"/>
      <c r="B428" s="137"/>
      <c r="C428" s="79"/>
      <c r="D428" s="10" t="s">
        <v>5</v>
      </c>
      <c r="E428" s="31">
        <f>E433+E438</f>
        <v>400</v>
      </c>
      <c r="F428" s="31">
        <f>F433+F438</f>
        <v>398.43</v>
      </c>
      <c r="G428" s="11">
        <f>F428/E428*100</f>
        <v>99.607500000000002</v>
      </c>
      <c r="H428" s="124"/>
    </row>
    <row r="429" spans="1:8" ht="16.5" customHeight="1" x14ac:dyDescent="0.25">
      <c r="A429" s="165"/>
      <c r="B429" s="137"/>
      <c r="C429" s="79"/>
      <c r="D429" s="10" t="s">
        <v>23</v>
      </c>
      <c r="E429" s="31">
        <f>E435+E440</f>
        <v>0</v>
      </c>
      <c r="F429" s="31">
        <v>0</v>
      </c>
      <c r="G429" s="11">
        <v>0</v>
      </c>
      <c r="H429" s="124"/>
    </row>
    <row r="430" spans="1:8" ht="16.5" customHeight="1" x14ac:dyDescent="0.25">
      <c r="A430" s="165"/>
      <c r="B430" s="137"/>
      <c r="C430" s="79"/>
      <c r="D430" s="10" t="s">
        <v>6</v>
      </c>
      <c r="E430" s="31">
        <f>E434+E439</f>
        <v>1400</v>
      </c>
      <c r="F430" s="31">
        <v>1378.3</v>
      </c>
      <c r="G430" s="11">
        <f>F430/E430*100</f>
        <v>98.449999999999989</v>
      </c>
      <c r="H430" s="124"/>
    </row>
    <row r="431" spans="1:8" ht="16.5" customHeight="1" x14ac:dyDescent="0.25">
      <c r="A431" s="165"/>
      <c r="B431" s="137"/>
      <c r="C431" s="79"/>
      <c r="D431" s="10" t="s">
        <v>9</v>
      </c>
      <c r="E431" s="31">
        <f>E436+E441</f>
        <v>0</v>
      </c>
      <c r="F431" s="31">
        <v>0</v>
      </c>
      <c r="G431" s="11">
        <v>0</v>
      </c>
      <c r="H431" s="124"/>
    </row>
    <row r="432" spans="1:8" ht="16.5" customHeight="1" x14ac:dyDescent="0.25">
      <c r="A432" s="173" t="s">
        <v>209</v>
      </c>
      <c r="B432" s="172" t="s">
        <v>210</v>
      </c>
      <c r="C432" s="86"/>
      <c r="D432" s="64" t="s">
        <v>4</v>
      </c>
      <c r="E432" s="57">
        <f>E433+E434+E435+E436</f>
        <v>300</v>
      </c>
      <c r="F432" s="57">
        <f>F433+F434+F435+F436</f>
        <v>299.98</v>
      </c>
      <c r="G432" s="65">
        <f>F432/E432*100</f>
        <v>99.993333333333339</v>
      </c>
      <c r="H432" s="169" t="s">
        <v>213</v>
      </c>
    </row>
    <row r="433" spans="1:8" ht="16.5" customHeight="1" x14ac:dyDescent="0.25">
      <c r="A433" s="173"/>
      <c r="B433" s="172"/>
      <c r="C433" s="86"/>
      <c r="D433" s="17" t="s">
        <v>5</v>
      </c>
      <c r="E433" s="18">
        <v>300</v>
      </c>
      <c r="F433" s="18">
        <v>299.98</v>
      </c>
      <c r="G433" s="19">
        <f>F433/E433*100</f>
        <v>99.993333333333339</v>
      </c>
      <c r="H433" s="169"/>
    </row>
    <row r="434" spans="1:8" ht="16.5" customHeight="1" x14ac:dyDescent="0.25">
      <c r="A434" s="173"/>
      <c r="B434" s="172"/>
      <c r="C434" s="86"/>
      <c r="D434" s="17" t="s">
        <v>6</v>
      </c>
      <c r="E434" s="18">
        <v>0</v>
      </c>
      <c r="F434" s="18">
        <v>0</v>
      </c>
      <c r="G434" s="19">
        <v>0</v>
      </c>
      <c r="H434" s="169"/>
    </row>
    <row r="435" spans="1:8" ht="16.5" customHeight="1" x14ac:dyDescent="0.25">
      <c r="A435" s="173"/>
      <c r="B435" s="172"/>
      <c r="C435" s="86"/>
      <c r="D435" s="17" t="s">
        <v>23</v>
      </c>
      <c r="E435" s="18">
        <v>0</v>
      </c>
      <c r="F435" s="18">
        <v>0</v>
      </c>
      <c r="G435" s="19">
        <v>0</v>
      </c>
      <c r="H435" s="169"/>
    </row>
    <row r="436" spans="1:8" ht="16.5" customHeight="1" x14ac:dyDescent="0.25">
      <c r="A436" s="173"/>
      <c r="B436" s="172"/>
      <c r="C436" s="86"/>
      <c r="D436" s="17" t="s">
        <v>9</v>
      </c>
      <c r="E436" s="19">
        <v>0</v>
      </c>
      <c r="F436" s="19">
        <v>0</v>
      </c>
      <c r="G436" s="19">
        <v>0</v>
      </c>
      <c r="H436" s="169"/>
    </row>
    <row r="437" spans="1:8" ht="15.75" customHeight="1" x14ac:dyDescent="0.25">
      <c r="A437" s="173" t="s">
        <v>211</v>
      </c>
      <c r="B437" s="172" t="s">
        <v>212</v>
      </c>
      <c r="C437" s="86"/>
      <c r="D437" s="64" t="s">
        <v>4</v>
      </c>
      <c r="E437" s="57">
        <f>E438+E439+E440+E441</f>
        <v>1500</v>
      </c>
      <c r="F437" s="57">
        <f>F438+F439+F440+F441</f>
        <v>528.15</v>
      </c>
      <c r="G437" s="65">
        <f>F437/E437*100</f>
        <v>35.209999999999994</v>
      </c>
      <c r="H437" s="169" t="s">
        <v>57</v>
      </c>
    </row>
    <row r="438" spans="1:8" ht="16.5" customHeight="1" x14ac:dyDescent="0.25">
      <c r="A438" s="173"/>
      <c r="B438" s="172"/>
      <c r="C438" s="86"/>
      <c r="D438" s="17" t="s">
        <v>5</v>
      </c>
      <c r="E438" s="18">
        <v>100</v>
      </c>
      <c r="F438" s="18">
        <v>98.45</v>
      </c>
      <c r="G438" s="19">
        <f>F438/E438*100</f>
        <v>98.45</v>
      </c>
      <c r="H438" s="169"/>
    </row>
    <row r="439" spans="1:8" ht="16.5" customHeight="1" x14ac:dyDescent="0.25">
      <c r="A439" s="173"/>
      <c r="B439" s="172"/>
      <c r="C439" s="86"/>
      <c r="D439" s="17" t="s">
        <v>6</v>
      </c>
      <c r="E439" s="18">
        <v>1400</v>
      </c>
      <c r="F439" s="18">
        <v>429.7</v>
      </c>
      <c r="G439" s="19">
        <f>F439/E439*100</f>
        <v>30.692857142857143</v>
      </c>
      <c r="H439" s="169"/>
    </row>
    <row r="440" spans="1:8" ht="16.5" customHeight="1" x14ac:dyDescent="0.25">
      <c r="A440" s="173"/>
      <c r="B440" s="172"/>
      <c r="C440" s="86"/>
      <c r="D440" s="17" t="s">
        <v>23</v>
      </c>
      <c r="E440" s="18">
        <v>0</v>
      </c>
      <c r="F440" s="18">
        <v>0</v>
      </c>
      <c r="G440" s="19">
        <v>0</v>
      </c>
      <c r="H440" s="169"/>
    </row>
    <row r="441" spans="1:8" ht="16.5" customHeight="1" x14ac:dyDescent="0.25">
      <c r="A441" s="173"/>
      <c r="B441" s="172"/>
      <c r="C441" s="86"/>
      <c r="D441" s="17" t="s">
        <v>9</v>
      </c>
      <c r="E441" s="19">
        <v>0</v>
      </c>
      <c r="F441" s="19">
        <v>0</v>
      </c>
      <c r="G441" s="19">
        <v>0</v>
      </c>
      <c r="H441" s="169"/>
    </row>
    <row r="442" spans="1:8" ht="16.5" customHeight="1" x14ac:dyDescent="0.25">
      <c r="A442" s="165" t="s">
        <v>39</v>
      </c>
      <c r="B442" s="137" t="s">
        <v>214</v>
      </c>
      <c r="C442" s="79"/>
      <c r="D442" s="51" t="s">
        <v>4</v>
      </c>
      <c r="E442" s="43">
        <f>E443+E445</f>
        <v>1000</v>
      </c>
      <c r="F442" s="43">
        <v>0</v>
      </c>
      <c r="G442" s="52">
        <v>0</v>
      </c>
      <c r="H442" s="124" t="s">
        <v>215</v>
      </c>
    </row>
    <row r="443" spans="1:8" ht="16.5" customHeight="1" x14ac:dyDescent="0.25">
      <c r="A443" s="165"/>
      <c r="B443" s="137"/>
      <c r="C443" s="79"/>
      <c r="D443" s="10" t="s">
        <v>5</v>
      </c>
      <c r="E443" s="31">
        <v>250.3</v>
      </c>
      <c r="F443" s="31">
        <v>200.24</v>
      </c>
      <c r="G443" s="11">
        <v>0</v>
      </c>
      <c r="H443" s="124"/>
    </row>
    <row r="444" spans="1:8" ht="16.5" customHeight="1" x14ac:dyDescent="0.25">
      <c r="A444" s="165"/>
      <c r="B444" s="137"/>
      <c r="C444" s="79"/>
      <c r="D444" s="10" t="s">
        <v>23</v>
      </c>
      <c r="E444" s="31">
        <v>0</v>
      </c>
      <c r="F444" s="31">
        <v>0</v>
      </c>
      <c r="G444" s="11">
        <v>0</v>
      </c>
      <c r="H444" s="124"/>
    </row>
    <row r="445" spans="1:8" ht="16.5" customHeight="1" x14ac:dyDescent="0.25">
      <c r="A445" s="165"/>
      <c r="B445" s="137"/>
      <c r="C445" s="79"/>
      <c r="D445" s="10" t="s">
        <v>6</v>
      </c>
      <c r="E445" s="31">
        <v>749.7</v>
      </c>
      <c r="F445" s="31">
        <v>599.76</v>
      </c>
      <c r="G445" s="11">
        <v>0</v>
      </c>
      <c r="H445" s="124"/>
    </row>
    <row r="446" spans="1:8" ht="16.5" customHeight="1" x14ac:dyDescent="0.25">
      <c r="A446" s="165"/>
      <c r="B446" s="137"/>
      <c r="C446" s="79"/>
      <c r="D446" s="10" t="s">
        <v>9</v>
      </c>
      <c r="E446" s="31">
        <v>0</v>
      </c>
      <c r="F446" s="31">
        <v>0</v>
      </c>
      <c r="G446" s="11">
        <v>0</v>
      </c>
      <c r="H446" s="124"/>
    </row>
    <row r="447" spans="1:8" ht="16.5" customHeight="1" x14ac:dyDescent="0.25">
      <c r="A447" s="140" t="s">
        <v>16</v>
      </c>
      <c r="B447" s="139" t="s">
        <v>216</v>
      </c>
      <c r="C447" s="24"/>
      <c r="D447" s="53" t="s">
        <v>4</v>
      </c>
      <c r="E447" s="54">
        <f>E448+E449+E450+E451</f>
        <v>0</v>
      </c>
      <c r="F447" s="54">
        <v>0</v>
      </c>
      <c r="G447" s="55">
        <v>0</v>
      </c>
      <c r="H447" s="135" t="s">
        <v>217</v>
      </c>
    </row>
    <row r="448" spans="1:8" ht="16.5" customHeight="1" x14ac:dyDescent="0.25">
      <c r="A448" s="140"/>
      <c r="B448" s="139"/>
      <c r="C448" s="24"/>
      <c r="D448" s="53" t="s">
        <v>5</v>
      </c>
      <c r="E448" s="54">
        <f>E454</f>
        <v>0</v>
      </c>
      <c r="F448" s="54">
        <v>0</v>
      </c>
      <c r="G448" s="55">
        <v>0</v>
      </c>
      <c r="H448" s="135"/>
    </row>
    <row r="449" spans="1:8" ht="16.5" customHeight="1" x14ac:dyDescent="0.25">
      <c r="A449" s="140"/>
      <c r="B449" s="139"/>
      <c r="C449" s="24"/>
      <c r="D449" s="53" t="s">
        <v>6</v>
      </c>
      <c r="E449" s="54">
        <f>E455</f>
        <v>0</v>
      </c>
      <c r="F449" s="54">
        <v>0</v>
      </c>
      <c r="G449" s="55">
        <v>0</v>
      </c>
      <c r="H449" s="135"/>
    </row>
    <row r="450" spans="1:8" ht="16.5" customHeight="1" x14ac:dyDescent="0.25">
      <c r="A450" s="140"/>
      <c r="B450" s="139"/>
      <c r="C450" s="24"/>
      <c r="D450" s="53" t="s">
        <v>23</v>
      </c>
      <c r="E450" s="54">
        <f>E456</f>
        <v>0</v>
      </c>
      <c r="F450" s="54">
        <v>0</v>
      </c>
      <c r="G450" s="55">
        <v>0</v>
      </c>
      <c r="H450" s="135"/>
    </row>
    <row r="451" spans="1:8" ht="16.5" customHeight="1" x14ac:dyDescent="0.25">
      <c r="A451" s="140"/>
      <c r="B451" s="139"/>
      <c r="C451" s="24"/>
      <c r="D451" s="53" t="s">
        <v>9</v>
      </c>
      <c r="E451" s="54">
        <f>E457</f>
        <v>0</v>
      </c>
      <c r="F451" s="54">
        <v>0</v>
      </c>
      <c r="G451" s="55">
        <v>0</v>
      </c>
      <c r="H451" s="135"/>
    </row>
    <row r="452" spans="1:8" ht="16.5" customHeight="1" x14ac:dyDescent="0.25">
      <c r="A452" s="174" t="s">
        <v>219</v>
      </c>
      <c r="B452" s="174"/>
      <c r="C452" s="174"/>
      <c r="D452" s="174"/>
      <c r="E452" s="174"/>
      <c r="F452" s="174"/>
      <c r="G452" s="174"/>
      <c r="H452" s="174"/>
    </row>
    <row r="453" spans="1:8" ht="15.75" customHeight="1" x14ac:dyDescent="0.25">
      <c r="A453" s="165" t="s">
        <v>40</v>
      </c>
      <c r="B453" s="124" t="s">
        <v>218</v>
      </c>
      <c r="C453" s="124"/>
      <c r="D453" s="51" t="s">
        <v>4</v>
      </c>
      <c r="E453" s="43">
        <f>E454+E455+E456+E457</f>
        <v>0</v>
      </c>
      <c r="F453" s="43">
        <v>0</v>
      </c>
      <c r="G453" s="52">
        <v>0</v>
      </c>
      <c r="H453" s="124" t="s">
        <v>217</v>
      </c>
    </row>
    <row r="454" spans="1:8" ht="16.5" customHeight="1" x14ac:dyDescent="0.25">
      <c r="A454" s="165"/>
      <c r="B454" s="124"/>
      <c r="C454" s="124"/>
      <c r="D454" s="10" t="s">
        <v>5</v>
      </c>
      <c r="E454" s="31">
        <v>0</v>
      </c>
      <c r="F454" s="31">
        <v>0</v>
      </c>
      <c r="G454" s="11">
        <v>0</v>
      </c>
      <c r="H454" s="124"/>
    </row>
    <row r="455" spans="1:8" ht="16.5" customHeight="1" x14ac:dyDescent="0.25">
      <c r="A455" s="165"/>
      <c r="B455" s="124"/>
      <c r="C455" s="124"/>
      <c r="D455" s="10" t="s">
        <v>6</v>
      </c>
      <c r="E455" s="31">
        <v>0</v>
      </c>
      <c r="F455" s="31">
        <v>0</v>
      </c>
      <c r="G455" s="11">
        <v>0</v>
      </c>
      <c r="H455" s="124"/>
    </row>
    <row r="456" spans="1:8" ht="16.5" customHeight="1" x14ac:dyDescent="0.25">
      <c r="A456" s="165"/>
      <c r="B456" s="124"/>
      <c r="C456" s="124"/>
      <c r="D456" s="10" t="s">
        <v>23</v>
      </c>
      <c r="E456" s="31">
        <v>0</v>
      </c>
      <c r="F456" s="31">
        <v>0</v>
      </c>
      <c r="G456" s="11">
        <v>0</v>
      </c>
      <c r="H456" s="124"/>
    </row>
    <row r="457" spans="1:8" ht="16.5" customHeight="1" x14ac:dyDescent="0.25">
      <c r="A457" s="165"/>
      <c r="B457" s="124"/>
      <c r="C457" s="124"/>
      <c r="D457" s="10" t="s">
        <v>9</v>
      </c>
      <c r="E457" s="31">
        <v>0</v>
      </c>
      <c r="F457" s="31">
        <v>0</v>
      </c>
      <c r="G457" s="11">
        <v>0</v>
      </c>
      <c r="H457" s="124"/>
    </row>
    <row r="458" spans="1:8" ht="16.5" customHeight="1" x14ac:dyDescent="0.25">
      <c r="A458" s="128" t="s">
        <v>19</v>
      </c>
      <c r="B458" s="179" t="s">
        <v>18</v>
      </c>
      <c r="C458" s="84"/>
      <c r="D458" s="53" t="s">
        <v>4</v>
      </c>
      <c r="E458" s="54">
        <f>E459+E460+E461+E462</f>
        <v>5275.14</v>
      </c>
      <c r="F458" s="54">
        <f>F459+F460+F461+F462</f>
        <v>3907.67</v>
      </c>
      <c r="G458" s="55">
        <f>F458/E458*100</f>
        <v>74.077086105771599</v>
      </c>
      <c r="H458" s="135" t="s">
        <v>60</v>
      </c>
    </row>
    <row r="459" spans="1:8" ht="16.5" customHeight="1" x14ac:dyDescent="0.25">
      <c r="A459" s="128"/>
      <c r="B459" s="179"/>
      <c r="C459" s="84"/>
      <c r="D459" s="53" t="s">
        <v>5</v>
      </c>
      <c r="E459" s="54">
        <f>E465</f>
        <v>5275.14</v>
      </c>
      <c r="F459" s="54">
        <f>F465</f>
        <v>3907.67</v>
      </c>
      <c r="G459" s="55">
        <f>F459/E459*100</f>
        <v>74.077086105771599</v>
      </c>
      <c r="H459" s="135"/>
    </row>
    <row r="460" spans="1:8" ht="16.5" customHeight="1" x14ac:dyDescent="0.25">
      <c r="A460" s="128"/>
      <c r="B460" s="179"/>
      <c r="C460" s="84"/>
      <c r="D460" s="53" t="s">
        <v>6</v>
      </c>
      <c r="E460" s="54">
        <f>E466</f>
        <v>0</v>
      </c>
      <c r="F460" s="55">
        <f>F466</f>
        <v>0</v>
      </c>
      <c r="G460" s="55">
        <v>0</v>
      </c>
      <c r="H460" s="135"/>
    </row>
    <row r="461" spans="1:8" ht="16.5" customHeight="1" x14ac:dyDescent="0.25">
      <c r="A461" s="128"/>
      <c r="B461" s="87"/>
      <c r="C461" s="84"/>
      <c r="D461" s="53" t="s">
        <v>23</v>
      </c>
      <c r="E461" s="54">
        <f>E467</f>
        <v>0</v>
      </c>
      <c r="F461" s="55">
        <v>0</v>
      </c>
      <c r="G461" s="55">
        <v>0</v>
      </c>
      <c r="H461" s="88"/>
    </row>
    <row r="462" spans="1:8" ht="16.5" customHeight="1" x14ac:dyDescent="0.25">
      <c r="A462" s="128"/>
      <c r="B462" s="87"/>
      <c r="C462" s="84"/>
      <c r="D462" s="53" t="s">
        <v>9</v>
      </c>
      <c r="E462" s="54">
        <f>E468</f>
        <v>0</v>
      </c>
      <c r="F462" s="55">
        <v>0</v>
      </c>
      <c r="G462" s="55">
        <v>0</v>
      </c>
      <c r="H462" s="88"/>
    </row>
    <row r="463" spans="1:8" ht="16.5" customHeight="1" x14ac:dyDescent="0.25">
      <c r="A463" s="120" t="s">
        <v>220</v>
      </c>
      <c r="B463" s="120"/>
      <c r="C463" s="120"/>
      <c r="D463" s="120"/>
      <c r="E463" s="120"/>
      <c r="F463" s="120"/>
      <c r="G463" s="120"/>
      <c r="H463" s="120"/>
    </row>
    <row r="464" spans="1:8" ht="16.5" customHeight="1" x14ac:dyDescent="0.25">
      <c r="A464" s="127" t="s">
        <v>44</v>
      </c>
      <c r="B464" s="124" t="s">
        <v>221</v>
      </c>
      <c r="C464" s="79"/>
      <c r="D464" s="51" t="s">
        <v>4</v>
      </c>
      <c r="E464" s="43">
        <f>E465+E466+E467+E468</f>
        <v>5275.14</v>
      </c>
      <c r="F464" s="43">
        <f>F465+F466+F467+F468</f>
        <v>3907.67</v>
      </c>
      <c r="G464" s="52">
        <f>F464/E464*100</f>
        <v>74.077086105771599</v>
      </c>
      <c r="H464" s="124" t="s">
        <v>60</v>
      </c>
    </row>
    <row r="465" spans="1:8" ht="16.5" customHeight="1" x14ac:dyDescent="0.25">
      <c r="A465" s="127"/>
      <c r="B465" s="124"/>
      <c r="C465" s="79"/>
      <c r="D465" s="10" t="s">
        <v>5</v>
      </c>
      <c r="E465" s="31">
        <v>5275.14</v>
      </c>
      <c r="F465" s="31">
        <v>3907.67</v>
      </c>
      <c r="G465" s="11">
        <f>F465/E465*100</f>
        <v>74.077086105771599</v>
      </c>
      <c r="H465" s="124"/>
    </row>
    <row r="466" spans="1:8" ht="16.5" customHeight="1" x14ac:dyDescent="0.25">
      <c r="A466" s="127"/>
      <c r="B466" s="124"/>
      <c r="C466" s="79"/>
      <c r="D466" s="10" t="s">
        <v>6</v>
      </c>
      <c r="E466" s="31">
        <v>0</v>
      </c>
      <c r="F466" s="11">
        <v>0</v>
      </c>
      <c r="G466" s="11">
        <v>0</v>
      </c>
      <c r="H466" s="124"/>
    </row>
    <row r="467" spans="1:8" ht="16.5" customHeight="1" x14ac:dyDescent="0.25">
      <c r="A467" s="127"/>
      <c r="B467" s="124"/>
      <c r="C467" s="79"/>
      <c r="D467" s="10" t="s">
        <v>23</v>
      </c>
      <c r="E467" s="31">
        <v>0</v>
      </c>
      <c r="F467" s="11">
        <v>0</v>
      </c>
      <c r="G467" s="11">
        <v>0</v>
      </c>
      <c r="H467" s="124"/>
    </row>
    <row r="468" spans="1:8" ht="16.5" customHeight="1" x14ac:dyDescent="0.25">
      <c r="A468" s="127"/>
      <c r="B468" s="124"/>
      <c r="C468" s="79"/>
      <c r="D468" s="10" t="s">
        <v>9</v>
      </c>
      <c r="E468" s="31">
        <v>0</v>
      </c>
      <c r="F468" s="11">
        <v>0</v>
      </c>
      <c r="G468" s="31">
        <v>0</v>
      </c>
      <c r="H468" s="124"/>
    </row>
    <row r="469" spans="1:8" ht="16.5" customHeight="1" x14ac:dyDescent="0.25">
      <c r="A469" s="141" t="s">
        <v>348</v>
      </c>
      <c r="B469" s="138" t="s">
        <v>222</v>
      </c>
      <c r="C469" s="7"/>
      <c r="D469" s="7" t="s">
        <v>4</v>
      </c>
      <c r="E469" s="32">
        <f>E470+E471+E472+E473</f>
        <v>203</v>
      </c>
      <c r="F469" s="32">
        <v>0</v>
      </c>
      <c r="G469" s="8">
        <v>0</v>
      </c>
      <c r="H469" s="177" t="s">
        <v>62</v>
      </c>
    </row>
    <row r="470" spans="1:8" ht="15.75" customHeight="1" x14ac:dyDescent="0.25">
      <c r="A470" s="141"/>
      <c r="B470" s="138"/>
      <c r="C470" s="7"/>
      <c r="D470" s="7" t="s">
        <v>5</v>
      </c>
      <c r="E470" s="32">
        <f>E476+E486</f>
        <v>203</v>
      </c>
      <c r="F470" s="32">
        <v>0</v>
      </c>
      <c r="G470" s="8">
        <v>0</v>
      </c>
      <c r="H470" s="177"/>
    </row>
    <row r="471" spans="1:8" ht="16.5" customHeight="1" x14ac:dyDescent="0.25">
      <c r="A471" s="141"/>
      <c r="B471" s="138"/>
      <c r="C471" s="7"/>
      <c r="D471" s="7" t="s">
        <v>6</v>
      </c>
      <c r="E471" s="32">
        <v>0</v>
      </c>
      <c r="F471" s="32">
        <v>0</v>
      </c>
      <c r="G471" s="8">
        <v>0</v>
      </c>
      <c r="H471" s="177"/>
    </row>
    <row r="472" spans="1:8" ht="16.5" customHeight="1" x14ac:dyDescent="0.25">
      <c r="A472" s="141"/>
      <c r="B472" s="138"/>
      <c r="C472" s="7"/>
      <c r="D472" s="7" t="s">
        <v>23</v>
      </c>
      <c r="E472" s="32">
        <v>0</v>
      </c>
      <c r="F472" s="32">
        <v>0</v>
      </c>
      <c r="G472" s="8">
        <v>0</v>
      </c>
      <c r="H472" s="177"/>
    </row>
    <row r="473" spans="1:8" ht="16.5" customHeight="1" x14ac:dyDescent="0.25">
      <c r="A473" s="141"/>
      <c r="B473" s="138"/>
      <c r="C473" s="7"/>
      <c r="D473" s="7" t="s">
        <v>9</v>
      </c>
      <c r="E473" s="32">
        <v>0</v>
      </c>
      <c r="F473" s="32">
        <v>0</v>
      </c>
      <c r="G473" s="8">
        <v>0</v>
      </c>
      <c r="H473" s="177"/>
    </row>
    <row r="474" spans="1:8" ht="16.5" customHeight="1" x14ac:dyDescent="0.25">
      <c r="A474" s="168" t="s">
        <v>223</v>
      </c>
      <c r="B474" s="168"/>
      <c r="C474" s="168"/>
      <c r="D474" s="168"/>
      <c r="E474" s="168"/>
      <c r="F474" s="168"/>
      <c r="G474" s="168"/>
      <c r="H474" s="168"/>
    </row>
    <row r="475" spans="1:8" ht="16.5" customHeight="1" x14ac:dyDescent="0.25">
      <c r="A475" s="140" t="s">
        <v>146</v>
      </c>
      <c r="B475" s="176" t="s">
        <v>20</v>
      </c>
      <c r="C475" s="89"/>
      <c r="D475" s="66" t="s">
        <v>4</v>
      </c>
      <c r="E475" s="67">
        <f>E476+E477+E478+E479</f>
        <v>150</v>
      </c>
      <c r="F475" s="67">
        <v>0</v>
      </c>
      <c r="G475" s="68">
        <v>0</v>
      </c>
      <c r="H475" s="175" t="s">
        <v>60</v>
      </c>
    </row>
    <row r="476" spans="1:8" ht="16.5" customHeight="1" x14ac:dyDescent="0.25">
      <c r="A476" s="140"/>
      <c r="B476" s="176"/>
      <c r="C476" s="89"/>
      <c r="D476" s="66" t="s">
        <v>5</v>
      </c>
      <c r="E476" s="67">
        <f>E481</f>
        <v>150</v>
      </c>
      <c r="F476" s="67">
        <v>0</v>
      </c>
      <c r="G476" s="68">
        <v>0</v>
      </c>
      <c r="H476" s="175"/>
    </row>
    <row r="477" spans="1:8" ht="16.5" customHeight="1" x14ac:dyDescent="0.25">
      <c r="A477" s="140"/>
      <c r="B477" s="176"/>
      <c r="C477" s="89"/>
      <c r="D477" s="66" t="s">
        <v>6</v>
      </c>
      <c r="E477" s="67">
        <v>0</v>
      </c>
      <c r="F477" s="67">
        <v>0</v>
      </c>
      <c r="G477" s="68">
        <v>0</v>
      </c>
      <c r="H477" s="175"/>
    </row>
    <row r="478" spans="1:8" ht="16.5" customHeight="1" x14ac:dyDescent="0.25">
      <c r="A478" s="140"/>
      <c r="B478" s="176"/>
      <c r="C478" s="89"/>
      <c r="D478" s="66" t="s">
        <v>23</v>
      </c>
      <c r="E478" s="67">
        <v>0</v>
      </c>
      <c r="F478" s="67">
        <v>0</v>
      </c>
      <c r="G478" s="68">
        <v>0</v>
      </c>
      <c r="H478" s="175"/>
    </row>
    <row r="479" spans="1:8" ht="16.5" customHeight="1" x14ac:dyDescent="0.25">
      <c r="A479" s="140"/>
      <c r="B479" s="176"/>
      <c r="C479" s="89"/>
      <c r="D479" s="66" t="s">
        <v>9</v>
      </c>
      <c r="E479" s="67">
        <v>0</v>
      </c>
      <c r="F479" s="67">
        <v>0</v>
      </c>
      <c r="G479" s="68">
        <v>0</v>
      </c>
      <c r="H479" s="175"/>
    </row>
    <row r="480" spans="1:8" ht="16.5" customHeight="1" x14ac:dyDescent="0.25">
      <c r="A480" s="165" t="s">
        <v>26</v>
      </c>
      <c r="B480" s="178" t="s">
        <v>47</v>
      </c>
      <c r="C480" s="90"/>
      <c r="D480" s="69" t="s">
        <v>4</v>
      </c>
      <c r="E480" s="70">
        <f>E481+E482+E483+E484</f>
        <v>150</v>
      </c>
      <c r="F480" s="70">
        <v>0</v>
      </c>
      <c r="G480" s="71">
        <v>0</v>
      </c>
      <c r="H480" s="167" t="s">
        <v>192</v>
      </c>
    </row>
    <row r="481" spans="1:8" ht="16.5" customHeight="1" x14ac:dyDescent="0.25">
      <c r="A481" s="165"/>
      <c r="B481" s="178"/>
      <c r="C481" s="90"/>
      <c r="D481" s="20" t="s">
        <v>5</v>
      </c>
      <c r="E481" s="21">
        <v>150</v>
      </c>
      <c r="F481" s="21">
        <v>0</v>
      </c>
      <c r="G481" s="30">
        <v>0</v>
      </c>
      <c r="H481" s="167"/>
    </row>
    <row r="482" spans="1:8" ht="16.5" customHeight="1" x14ac:dyDescent="0.25">
      <c r="A482" s="165"/>
      <c r="B482" s="178"/>
      <c r="C482" s="90"/>
      <c r="D482" s="20" t="s">
        <v>6</v>
      </c>
      <c r="E482" s="21">
        <v>0</v>
      </c>
      <c r="F482" s="21">
        <v>0</v>
      </c>
      <c r="G482" s="30">
        <v>0</v>
      </c>
      <c r="H482" s="167"/>
    </row>
    <row r="483" spans="1:8" ht="16.5" customHeight="1" x14ac:dyDescent="0.25">
      <c r="A483" s="165"/>
      <c r="B483" s="178"/>
      <c r="C483" s="90"/>
      <c r="D483" s="20" t="s">
        <v>23</v>
      </c>
      <c r="E483" s="21">
        <v>0</v>
      </c>
      <c r="F483" s="21">
        <v>0</v>
      </c>
      <c r="G483" s="30">
        <v>0</v>
      </c>
      <c r="H483" s="167"/>
    </row>
    <row r="484" spans="1:8" ht="16.5" customHeight="1" x14ac:dyDescent="0.25">
      <c r="A484" s="165"/>
      <c r="B484" s="178"/>
      <c r="C484" s="90"/>
      <c r="D484" s="20" t="s">
        <v>9</v>
      </c>
      <c r="E484" s="21">
        <v>0</v>
      </c>
      <c r="F484" s="21">
        <v>0</v>
      </c>
      <c r="G484" s="30">
        <v>0</v>
      </c>
      <c r="H484" s="167"/>
    </row>
    <row r="485" spans="1:8" ht="16.5" customHeight="1" x14ac:dyDescent="0.25">
      <c r="A485" s="140" t="s">
        <v>187</v>
      </c>
      <c r="B485" s="139" t="s">
        <v>21</v>
      </c>
      <c r="C485" s="84"/>
      <c r="D485" s="53" t="s">
        <v>4</v>
      </c>
      <c r="E485" s="54">
        <f>E486+E487+E488+E489</f>
        <v>53</v>
      </c>
      <c r="F485" s="54">
        <v>0</v>
      </c>
      <c r="G485" s="55">
        <v>0</v>
      </c>
      <c r="H485" s="175" t="s">
        <v>60</v>
      </c>
    </row>
    <row r="486" spans="1:8" ht="16.5" customHeight="1" x14ac:dyDescent="0.25">
      <c r="A486" s="140"/>
      <c r="B486" s="139"/>
      <c r="C486" s="84"/>
      <c r="D486" s="53" t="s">
        <v>5</v>
      </c>
      <c r="E486" s="54">
        <f>E492+E497</f>
        <v>53</v>
      </c>
      <c r="F486" s="54">
        <v>0</v>
      </c>
      <c r="G486" s="55">
        <v>0</v>
      </c>
      <c r="H486" s="175"/>
    </row>
    <row r="487" spans="1:8" ht="16.5" customHeight="1" x14ac:dyDescent="0.25">
      <c r="A487" s="140"/>
      <c r="B487" s="139"/>
      <c r="C487" s="84"/>
      <c r="D487" s="53" t="s">
        <v>6</v>
      </c>
      <c r="E487" s="54">
        <v>0</v>
      </c>
      <c r="F487" s="54">
        <v>0</v>
      </c>
      <c r="G487" s="55">
        <v>0</v>
      </c>
      <c r="H487" s="175"/>
    </row>
    <row r="488" spans="1:8" ht="16.5" customHeight="1" x14ac:dyDescent="0.25">
      <c r="A488" s="140"/>
      <c r="B488" s="139"/>
      <c r="C488" s="84"/>
      <c r="D488" s="53" t="s">
        <v>23</v>
      </c>
      <c r="E488" s="54">
        <v>0</v>
      </c>
      <c r="F488" s="54">
        <v>0</v>
      </c>
      <c r="G488" s="55">
        <v>0</v>
      </c>
      <c r="H488" s="175"/>
    </row>
    <row r="489" spans="1:8" ht="16.5" customHeight="1" x14ac:dyDescent="0.25">
      <c r="A489" s="140"/>
      <c r="B489" s="139"/>
      <c r="C489" s="84"/>
      <c r="D489" s="53" t="s">
        <v>9</v>
      </c>
      <c r="E489" s="54">
        <v>0</v>
      </c>
      <c r="F489" s="54">
        <v>0</v>
      </c>
      <c r="G489" s="55">
        <v>0</v>
      </c>
      <c r="H489" s="175"/>
    </row>
    <row r="490" spans="1:8" ht="16.5" customHeight="1" x14ac:dyDescent="0.25">
      <c r="A490" s="174" t="s">
        <v>224</v>
      </c>
      <c r="B490" s="174"/>
      <c r="C490" s="174"/>
      <c r="D490" s="174"/>
      <c r="E490" s="174"/>
      <c r="F490" s="174"/>
      <c r="G490" s="174"/>
      <c r="H490" s="174"/>
    </row>
    <row r="491" spans="1:8" ht="16.5" customHeight="1" x14ac:dyDescent="0.25">
      <c r="A491" s="165" t="s">
        <v>36</v>
      </c>
      <c r="B491" s="137" t="s">
        <v>226</v>
      </c>
      <c r="C491" s="79"/>
      <c r="D491" s="51" t="s">
        <v>4</v>
      </c>
      <c r="E491" s="43">
        <f>E492+E493+E494+E495</f>
        <v>48</v>
      </c>
      <c r="F491" s="43">
        <v>0</v>
      </c>
      <c r="G491" s="52">
        <v>0</v>
      </c>
      <c r="H491" s="167" t="s">
        <v>192</v>
      </c>
    </row>
    <row r="492" spans="1:8" ht="16.5" customHeight="1" x14ac:dyDescent="0.25">
      <c r="A492" s="165"/>
      <c r="B492" s="137"/>
      <c r="C492" s="79"/>
      <c r="D492" s="10" t="s">
        <v>5</v>
      </c>
      <c r="E492" s="31">
        <v>48</v>
      </c>
      <c r="F492" s="31">
        <v>0</v>
      </c>
      <c r="G492" s="11">
        <v>0</v>
      </c>
      <c r="H492" s="167"/>
    </row>
    <row r="493" spans="1:8" ht="16.5" customHeight="1" x14ac:dyDescent="0.25">
      <c r="A493" s="165"/>
      <c r="B493" s="137"/>
      <c r="C493" s="79"/>
      <c r="D493" s="10" t="s">
        <v>6</v>
      </c>
      <c r="E493" s="31">
        <v>0</v>
      </c>
      <c r="F493" s="31">
        <v>0</v>
      </c>
      <c r="G493" s="11">
        <v>0</v>
      </c>
      <c r="H493" s="167"/>
    </row>
    <row r="494" spans="1:8" ht="16.5" customHeight="1" x14ac:dyDescent="0.25">
      <c r="A494" s="165"/>
      <c r="B494" s="137"/>
      <c r="C494" s="79"/>
      <c r="D494" s="10" t="s">
        <v>23</v>
      </c>
      <c r="E494" s="31">
        <v>0</v>
      </c>
      <c r="F494" s="31">
        <v>0</v>
      </c>
      <c r="G494" s="11">
        <v>0</v>
      </c>
      <c r="H494" s="167"/>
    </row>
    <row r="495" spans="1:8" ht="16.5" customHeight="1" x14ac:dyDescent="0.25">
      <c r="A495" s="165"/>
      <c r="B495" s="137"/>
      <c r="C495" s="79"/>
      <c r="D495" s="10" t="s">
        <v>9</v>
      </c>
      <c r="E495" s="31">
        <v>0</v>
      </c>
      <c r="F495" s="31">
        <v>0</v>
      </c>
      <c r="G495" s="11">
        <v>0</v>
      </c>
      <c r="H495" s="167"/>
    </row>
    <row r="496" spans="1:8" ht="15.75" customHeight="1" x14ac:dyDescent="0.25">
      <c r="A496" s="165" t="s">
        <v>37</v>
      </c>
      <c r="B496" s="137" t="s">
        <v>227</v>
      </c>
      <c r="C496" s="79"/>
      <c r="D496" s="51" t="s">
        <v>4</v>
      </c>
      <c r="E496" s="43">
        <f>E497+E498+E499+E500</f>
        <v>5</v>
      </c>
      <c r="F496" s="43">
        <v>0</v>
      </c>
      <c r="G496" s="52">
        <v>0</v>
      </c>
      <c r="H496" s="167" t="s">
        <v>192</v>
      </c>
    </row>
    <row r="497" spans="1:8" ht="16.5" customHeight="1" x14ac:dyDescent="0.25">
      <c r="A497" s="165"/>
      <c r="B497" s="137"/>
      <c r="C497" s="79"/>
      <c r="D497" s="10" t="s">
        <v>5</v>
      </c>
      <c r="E497" s="31">
        <v>5</v>
      </c>
      <c r="F497" s="31">
        <v>0</v>
      </c>
      <c r="G497" s="11">
        <v>0</v>
      </c>
      <c r="H497" s="167"/>
    </row>
    <row r="498" spans="1:8" ht="16.5" customHeight="1" x14ac:dyDescent="0.25">
      <c r="A498" s="165"/>
      <c r="B498" s="137"/>
      <c r="C498" s="79"/>
      <c r="D498" s="10" t="s">
        <v>6</v>
      </c>
      <c r="E498" s="31">
        <v>0</v>
      </c>
      <c r="F498" s="31">
        <v>0</v>
      </c>
      <c r="G498" s="11">
        <v>0</v>
      </c>
      <c r="H498" s="167"/>
    </row>
    <row r="499" spans="1:8" ht="16.5" customHeight="1" x14ac:dyDescent="0.25">
      <c r="A499" s="165"/>
      <c r="B499" s="137"/>
      <c r="C499" s="79"/>
      <c r="D499" s="10" t="s">
        <v>23</v>
      </c>
      <c r="E499" s="31">
        <v>0</v>
      </c>
      <c r="F499" s="31">
        <v>0</v>
      </c>
      <c r="G499" s="11">
        <v>0</v>
      </c>
      <c r="H499" s="167"/>
    </row>
    <row r="500" spans="1:8" ht="16.5" customHeight="1" x14ac:dyDescent="0.25">
      <c r="A500" s="165"/>
      <c r="B500" s="137"/>
      <c r="C500" s="79"/>
      <c r="D500" s="10" t="s">
        <v>9</v>
      </c>
      <c r="E500" s="31">
        <v>0</v>
      </c>
      <c r="F500" s="31">
        <v>0</v>
      </c>
      <c r="G500" s="11">
        <v>0</v>
      </c>
      <c r="H500" s="167"/>
    </row>
    <row r="501" spans="1:8" ht="16.5" customHeight="1" x14ac:dyDescent="0.25">
      <c r="A501" s="141" t="s">
        <v>349</v>
      </c>
      <c r="B501" s="138" t="s">
        <v>225</v>
      </c>
      <c r="C501" s="7"/>
      <c r="D501" s="7" t="s">
        <v>4</v>
      </c>
      <c r="E501" s="32">
        <f>E502+E503+E504+E505</f>
        <v>483</v>
      </c>
      <c r="F501" s="32">
        <f>F502+F503+F504+F505</f>
        <v>393.88</v>
      </c>
      <c r="G501" s="8">
        <f>F501/E501*100</f>
        <v>81.54865424430642</v>
      </c>
      <c r="H501" s="177" t="s">
        <v>63</v>
      </c>
    </row>
    <row r="502" spans="1:8" ht="15.75" customHeight="1" x14ac:dyDescent="0.25">
      <c r="A502" s="141"/>
      <c r="B502" s="138"/>
      <c r="C502" s="7"/>
      <c r="D502" s="7" t="s">
        <v>5</v>
      </c>
      <c r="E502" s="32">
        <f t="shared" ref="E502:F505" si="10">E508+E513+E518+E523</f>
        <v>468</v>
      </c>
      <c r="F502" s="32">
        <f t="shared" si="10"/>
        <v>386.18</v>
      </c>
      <c r="G502" s="8">
        <f>F502/E502*100</f>
        <v>82.517094017094024</v>
      </c>
      <c r="H502" s="177"/>
    </row>
    <row r="503" spans="1:8" ht="15.75" customHeight="1" x14ac:dyDescent="0.25">
      <c r="A503" s="141"/>
      <c r="B503" s="138"/>
      <c r="C503" s="7"/>
      <c r="D503" s="7" t="s">
        <v>6</v>
      </c>
      <c r="E503" s="32">
        <f t="shared" si="10"/>
        <v>0</v>
      </c>
      <c r="F503" s="32">
        <f t="shared" si="10"/>
        <v>0</v>
      </c>
      <c r="G503" s="8">
        <v>0</v>
      </c>
      <c r="H503" s="177"/>
    </row>
    <row r="504" spans="1:8" ht="15.75" customHeight="1" x14ac:dyDescent="0.25">
      <c r="A504" s="141"/>
      <c r="B504" s="138"/>
      <c r="C504" s="7"/>
      <c r="D504" s="7" t="s">
        <v>23</v>
      </c>
      <c r="E504" s="32">
        <f t="shared" si="10"/>
        <v>0</v>
      </c>
      <c r="F504" s="32">
        <f t="shared" si="10"/>
        <v>0</v>
      </c>
      <c r="G504" s="8">
        <v>0</v>
      </c>
      <c r="H504" s="177"/>
    </row>
    <row r="505" spans="1:8" ht="16.5" customHeight="1" x14ac:dyDescent="0.25">
      <c r="A505" s="141"/>
      <c r="B505" s="138"/>
      <c r="C505" s="7"/>
      <c r="D505" s="7" t="s">
        <v>9</v>
      </c>
      <c r="E505" s="32">
        <f t="shared" si="10"/>
        <v>15</v>
      </c>
      <c r="F505" s="32">
        <f t="shared" si="10"/>
        <v>7.7</v>
      </c>
      <c r="G505" s="8">
        <f>F505/E505*100</f>
        <v>51.333333333333329</v>
      </c>
      <c r="H505" s="177"/>
    </row>
    <row r="506" spans="1:8" ht="16.5" customHeight="1" x14ac:dyDescent="0.25">
      <c r="A506" s="120" t="s">
        <v>228</v>
      </c>
      <c r="B506" s="120"/>
      <c r="C506" s="120"/>
      <c r="D506" s="120"/>
      <c r="E506" s="120"/>
      <c r="F506" s="120"/>
      <c r="G506" s="120"/>
      <c r="H506" s="120"/>
    </row>
    <row r="507" spans="1:8" ht="16.5" customHeight="1" x14ac:dyDescent="0.25">
      <c r="A507" s="165" t="s">
        <v>3</v>
      </c>
      <c r="B507" s="137" t="s">
        <v>229</v>
      </c>
      <c r="C507" s="79"/>
      <c r="D507" s="51" t="s">
        <v>4</v>
      </c>
      <c r="E507" s="43">
        <f>E508+E509+E510+E511</f>
        <v>23</v>
      </c>
      <c r="F507" s="43">
        <f>F508+F509+F510+F511</f>
        <v>0</v>
      </c>
      <c r="G507" s="52">
        <v>0</v>
      </c>
      <c r="H507" s="167" t="s">
        <v>59</v>
      </c>
    </row>
    <row r="508" spans="1:8" ht="16.5" customHeight="1" x14ac:dyDescent="0.25">
      <c r="A508" s="165"/>
      <c r="B508" s="137"/>
      <c r="C508" s="79"/>
      <c r="D508" s="10" t="s">
        <v>5</v>
      </c>
      <c r="E508" s="31">
        <v>15</v>
      </c>
      <c r="F508" s="31">
        <v>0</v>
      </c>
      <c r="G508" s="11">
        <v>0</v>
      </c>
      <c r="H508" s="167"/>
    </row>
    <row r="509" spans="1:8" ht="16.5" customHeight="1" x14ac:dyDescent="0.25">
      <c r="A509" s="165"/>
      <c r="B509" s="137"/>
      <c r="C509" s="79"/>
      <c r="D509" s="10" t="s">
        <v>6</v>
      </c>
      <c r="E509" s="31">
        <v>0</v>
      </c>
      <c r="F509" s="31">
        <v>0</v>
      </c>
      <c r="G509" s="11">
        <v>0</v>
      </c>
      <c r="H509" s="167"/>
    </row>
    <row r="510" spans="1:8" ht="16.5" customHeight="1" x14ac:dyDescent="0.25">
      <c r="A510" s="165"/>
      <c r="B510" s="137"/>
      <c r="C510" s="79"/>
      <c r="D510" s="10" t="s">
        <v>23</v>
      </c>
      <c r="E510" s="31">
        <v>0</v>
      </c>
      <c r="F510" s="31">
        <v>0</v>
      </c>
      <c r="G510" s="11">
        <v>0</v>
      </c>
      <c r="H510" s="167"/>
    </row>
    <row r="511" spans="1:8" ht="16.5" customHeight="1" x14ac:dyDescent="0.25">
      <c r="A511" s="165"/>
      <c r="B511" s="137"/>
      <c r="C511" s="79"/>
      <c r="D511" s="10" t="s">
        <v>9</v>
      </c>
      <c r="E511" s="31">
        <v>8</v>
      </c>
      <c r="F511" s="31">
        <v>0</v>
      </c>
      <c r="G511" s="11">
        <v>0</v>
      </c>
      <c r="H511" s="167"/>
    </row>
    <row r="512" spans="1:8" ht="16.5" customHeight="1" x14ac:dyDescent="0.25">
      <c r="A512" s="127" t="s">
        <v>7</v>
      </c>
      <c r="B512" s="137" t="s">
        <v>230</v>
      </c>
      <c r="C512" s="79"/>
      <c r="D512" s="51" t="s">
        <v>4</v>
      </c>
      <c r="E512" s="43">
        <f>E513+E514+E515+E516</f>
        <v>228</v>
      </c>
      <c r="F512" s="43">
        <f>F513+F514+F515+F516</f>
        <v>197.14</v>
      </c>
      <c r="G512" s="52">
        <f>F512/E512*100</f>
        <v>86.464912280701739</v>
      </c>
      <c r="H512" s="167" t="s">
        <v>231</v>
      </c>
    </row>
    <row r="513" spans="1:8" ht="16.5" customHeight="1" x14ac:dyDescent="0.25">
      <c r="A513" s="127"/>
      <c r="B513" s="137"/>
      <c r="C513" s="79"/>
      <c r="D513" s="10" t="s">
        <v>5</v>
      </c>
      <c r="E513" s="31">
        <v>221</v>
      </c>
      <c r="F513" s="31">
        <v>189.44</v>
      </c>
      <c r="G513" s="11">
        <f>F513/E513*100</f>
        <v>85.719457013574669</v>
      </c>
      <c r="H513" s="167"/>
    </row>
    <row r="514" spans="1:8" ht="16.5" customHeight="1" x14ac:dyDescent="0.25">
      <c r="A514" s="127"/>
      <c r="B514" s="137"/>
      <c r="C514" s="79"/>
      <c r="D514" s="10" t="s">
        <v>6</v>
      </c>
      <c r="E514" s="31">
        <v>0</v>
      </c>
      <c r="F514" s="31">
        <v>0</v>
      </c>
      <c r="G514" s="11">
        <v>0</v>
      </c>
      <c r="H514" s="167"/>
    </row>
    <row r="515" spans="1:8" ht="16.5" customHeight="1" x14ac:dyDescent="0.25">
      <c r="A515" s="127"/>
      <c r="B515" s="137"/>
      <c r="C515" s="79"/>
      <c r="D515" s="10" t="s">
        <v>23</v>
      </c>
      <c r="E515" s="31">
        <v>0</v>
      </c>
      <c r="F515" s="31">
        <v>0</v>
      </c>
      <c r="G515" s="11">
        <v>0</v>
      </c>
      <c r="H515" s="167"/>
    </row>
    <row r="516" spans="1:8" ht="16.5" customHeight="1" x14ac:dyDescent="0.25">
      <c r="A516" s="127"/>
      <c r="B516" s="137"/>
      <c r="C516" s="79"/>
      <c r="D516" s="10" t="s">
        <v>9</v>
      </c>
      <c r="E516" s="31">
        <v>7</v>
      </c>
      <c r="F516" s="31">
        <v>7.7</v>
      </c>
      <c r="G516" s="11">
        <f>F516/E516*100</f>
        <v>110.00000000000001</v>
      </c>
      <c r="H516" s="167"/>
    </row>
    <row r="517" spans="1:8" ht="16.5" customHeight="1" x14ac:dyDescent="0.25">
      <c r="A517" s="127" t="s">
        <v>8</v>
      </c>
      <c r="B517" s="183" t="s">
        <v>233</v>
      </c>
      <c r="C517" s="83"/>
      <c r="D517" s="51" t="s">
        <v>4</v>
      </c>
      <c r="E517" s="43">
        <f>E518+E519+E520+E521</f>
        <v>32</v>
      </c>
      <c r="F517" s="43">
        <f>F518+F519+F520+F521</f>
        <v>17.68</v>
      </c>
      <c r="G517" s="52">
        <f>F517/E517*100</f>
        <v>55.25</v>
      </c>
      <c r="H517" s="167" t="s">
        <v>232</v>
      </c>
    </row>
    <row r="518" spans="1:8" ht="16.5" customHeight="1" x14ac:dyDescent="0.25">
      <c r="A518" s="127"/>
      <c r="B518" s="183"/>
      <c r="C518" s="83"/>
      <c r="D518" s="10" t="s">
        <v>5</v>
      </c>
      <c r="E518" s="31">
        <v>32</v>
      </c>
      <c r="F518" s="31">
        <v>17.68</v>
      </c>
      <c r="G518" s="11">
        <f>F518/E518*100</f>
        <v>55.25</v>
      </c>
      <c r="H518" s="167"/>
    </row>
    <row r="519" spans="1:8" ht="16.5" customHeight="1" x14ac:dyDescent="0.25">
      <c r="A519" s="127"/>
      <c r="B519" s="183"/>
      <c r="C519" s="83"/>
      <c r="D519" s="10" t="s">
        <v>6</v>
      </c>
      <c r="E519" s="11">
        <v>0</v>
      </c>
      <c r="F519" s="11">
        <v>0</v>
      </c>
      <c r="G519" s="11">
        <v>0</v>
      </c>
      <c r="H519" s="167"/>
    </row>
    <row r="520" spans="1:8" ht="16.5" customHeight="1" x14ac:dyDescent="0.25">
      <c r="A520" s="127"/>
      <c r="B520" s="183"/>
      <c r="C520" s="83"/>
      <c r="D520" s="10" t="s">
        <v>23</v>
      </c>
      <c r="E520" s="11">
        <v>0</v>
      </c>
      <c r="F520" s="11">
        <v>0</v>
      </c>
      <c r="G520" s="11">
        <v>0</v>
      </c>
      <c r="H520" s="167"/>
    </row>
    <row r="521" spans="1:8" ht="16.5" customHeight="1" x14ac:dyDescent="0.25">
      <c r="A521" s="127"/>
      <c r="B521" s="183"/>
      <c r="C521" s="83"/>
      <c r="D521" s="10" t="s">
        <v>9</v>
      </c>
      <c r="E521" s="11">
        <v>0</v>
      </c>
      <c r="F521" s="11">
        <v>0</v>
      </c>
      <c r="G521" s="11">
        <v>0</v>
      </c>
      <c r="H521" s="167"/>
    </row>
    <row r="522" spans="1:8" ht="16.5" customHeight="1" x14ac:dyDescent="0.25">
      <c r="A522" s="127" t="s">
        <v>16</v>
      </c>
      <c r="B522" s="183" t="s">
        <v>234</v>
      </c>
      <c r="C522" s="83"/>
      <c r="D522" s="51" t="s">
        <v>4</v>
      </c>
      <c r="E522" s="43">
        <f>E523+E524+E525+E526</f>
        <v>200</v>
      </c>
      <c r="F522" s="43">
        <f>F523+F524+F525+F526</f>
        <v>179.06</v>
      </c>
      <c r="G522" s="52">
        <f>F522/E522*100</f>
        <v>89.53</v>
      </c>
      <c r="H522" s="167" t="s">
        <v>64</v>
      </c>
    </row>
    <row r="523" spans="1:8" ht="16.5" customHeight="1" x14ac:dyDescent="0.25">
      <c r="A523" s="127"/>
      <c r="B523" s="183"/>
      <c r="C523" s="83"/>
      <c r="D523" s="10" t="s">
        <v>5</v>
      </c>
      <c r="E523" s="31">
        <v>200</v>
      </c>
      <c r="F523" s="31">
        <v>179.06</v>
      </c>
      <c r="G523" s="11">
        <f>F523/E523*100</f>
        <v>89.53</v>
      </c>
      <c r="H523" s="167"/>
    </row>
    <row r="524" spans="1:8" ht="16.5" customHeight="1" x14ac:dyDescent="0.25">
      <c r="A524" s="127"/>
      <c r="B524" s="183"/>
      <c r="C524" s="83"/>
      <c r="D524" s="10" t="s">
        <v>6</v>
      </c>
      <c r="E524" s="31">
        <v>0</v>
      </c>
      <c r="F524" s="31">
        <v>0</v>
      </c>
      <c r="G524" s="11">
        <v>0</v>
      </c>
      <c r="H524" s="167"/>
    </row>
    <row r="525" spans="1:8" ht="16.5" customHeight="1" x14ac:dyDescent="0.25">
      <c r="A525" s="127"/>
      <c r="B525" s="183"/>
      <c r="C525" s="83"/>
      <c r="D525" s="10" t="s">
        <v>23</v>
      </c>
      <c r="E525" s="31">
        <v>0</v>
      </c>
      <c r="F525" s="31">
        <v>0</v>
      </c>
      <c r="G525" s="11">
        <v>0</v>
      </c>
      <c r="H525" s="167"/>
    </row>
    <row r="526" spans="1:8" ht="16.5" customHeight="1" x14ac:dyDescent="0.25">
      <c r="A526" s="127"/>
      <c r="B526" s="183"/>
      <c r="C526" s="83"/>
      <c r="D526" s="10" t="s">
        <v>9</v>
      </c>
      <c r="E526" s="31">
        <v>0</v>
      </c>
      <c r="F526" s="31">
        <v>0</v>
      </c>
      <c r="G526" s="11">
        <v>0</v>
      </c>
      <c r="H526" s="167"/>
    </row>
    <row r="527" spans="1:8" ht="16.5" customHeight="1" x14ac:dyDescent="0.25">
      <c r="A527" s="130" t="s">
        <v>350</v>
      </c>
      <c r="B527" s="184" t="s">
        <v>235</v>
      </c>
      <c r="C527" s="91"/>
      <c r="D527" s="14" t="s">
        <v>4</v>
      </c>
      <c r="E527" s="34">
        <f>E528+E529+E530+E531</f>
        <v>1887.58</v>
      </c>
      <c r="F527" s="34">
        <f>F528+F529+F530+F531</f>
        <v>1775.08</v>
      </c>
      <c r="G527" s="35">
        <f>F527/E527*100</f>
        <v>94.039987709130216</v>
      </c>
      <c r="H527" s="185" t="s">
        <v>192</v>
      </c>
    </row>
    <row r="528" spans="1:8" ht="16.5" customHeight="1" x14ac:dyDescent="0.25">
      <c r="A528" s="131"/>
      <c r="B528" s="184"/>
      <c r="C528" s="91"/>
      <c r="D528" s="14" t="s">
        <v>5</v>
      </c>
      <c r="E528" s="34">
        <f t="shared" ref="E528:F531" si="11">E534</f>
        <v>212.5</v>
      </c>
      <c r="F528" s="34">
        <f t="shared" si="11"/>
        <v>187.5</v>
      </c>
      <c r="G528" s="35">
        <f>F528/E528*100</f>
        <v>88.235294117647058</v>
      </c>
      <c r="H528" s="185"/>
    </row>
    <row r="529" spans="1:8" ht="16.5" customHeight="1" x14ac:dyDescent="0.25">
      <c r="A529" s="131"/>
      <c r="B529" s="184"/>
      <c r="C529" s="91"/>
      <c r="D529" s="14" t="s">
        <v>6</v>
      </c>
      <c r="E529" s="34">
        <f t="shared" si="11"/>
        <v>0</v>
      </c>
      <c r="F529" s="34">
        <f t="shared" si="11"/>
        <v>0</v>
      </c>
      <c r="G529" s="35">
        <v>0</v>
      </c>
      <c r="H529" s="185"/>
    </row>
    <row r="530" spans="1:8" ht="16.5" customHeight="1" x14ac:dyDescent="0.25">
      <c r="A530" s="131"/>
      <c r="B530" s="184"/>
      <c r="C530" s="91"/>
      <c r="D530" s="14" t="s">
        <v>23</v>
      </c>
      <c r="E530" s="34">
        <f t="shared" si="11"/>
        <v>1675.08</v>
      </c>
      <c r="F530" s="34">
        <f t="shared" si="11"/>
        <v>1587.58</v>
      </c>
      <c r="G530" s="35">
        <f>F530/E530*100</f>
        <v>94.776368889844065</v>
      </c>
      <c r="H530" s="185"/>
    </row>
    <row r="531" spans="1:8" ht="16.5" customHeight="1" x14ac:dyDescent="0.25">
      <c r="A531" s="131"/>
      <c r="B531" s="184"/>
      <c r="C531" s="91"/>
      <c r="D531" s="14" t="s">
        <v>9</v>
      </c>
      <c r="E531" s="34">
        <f t="shared" si="11"/>
        <v>0</v>
      </c>
      <c r="F531" s="34">
        <f t="shared" si="11"/>
        <v>0</v>
      </c>
      <c r="G531" s="35">
        <v>0</v>
      </c>
      <c r="H531" s="185"/>
    </row>
    <row r="532" spans="1:8" ht="16.5" customHeight="1" x14ac:dyDescent="0.25">
      <c r="A532" s="120" t="s">
        <v>236</v>
      </c>
      <c r="B532" s="120"/>
      <c r="C532" s="120"/>
      <c r="D532" s="120"/>
      <c r="E532" s="120"/>
      <c r="F532" s="120"/>
      <c r="G532" s="120"/>
      <c r="H532" s="120"/>
    </row>
    <row r="533" spans="1:8" ht="16.5" customHeight="1" x14ac:dyDescent="0.25">
      <c r="A533" s="127" t="s">
        <v>3</v>
      </c>
      <c r="B533" s="124" t="s">
        <v>322</v>
      </c>
      <c r="C533" s="83"/>
      <c r="D533" s="51" t="s">
        <v>4</v>
      </c>
      <c r="E533" s="43">
        <f>E534+E535+E536+E537</f>
        <v>1887.58</v>
      </c>
      <c r="F533" s="43">
        <f>F534+F535+F536+F537</f>
        <v>1775.08</v>
      </c>
      <c r="G533" s="52">
        <f>F533/E533*100</f>
        <v>94.039987709130216</v>
      </c>
      <c r="H533" s="167" t="s">
        <v>321</v>
      </c>
    </row>
    <row r="534" spans="1:8" ht="16.5" customHeight="1" x14ac:dyDescent="0.25">
      <c r="A534" s="127"/>
      <c r="B534" s="124"/>
      <c r="C534" s="83"/>
      <c r="D534" s="10" t="s">
        <v>5</v>
      </c>
      <c r="E534" s="31">
        <v>212.5</v>
      </c>
      <c r="F534" s="31">
        <v>187.5</v>
      </c>
      <c r="G534" s="11">
        <f>F534/E534*100</f>
        <v>88.235294117647058</v>
      </c>
      <c r="H534" s="167"/>
    </row>
    <row r="535" spans="1:8" ht="16.5" customHeight="1" x14ac:dyDescent="0.25">
      <c r="A535" s="127"/>
      <c r="B535" s="124"/>
      <c r="C535" s="83"/>
      <c r="D535" s="10" t="s">
        <v>6</v>
      </c>
      <c r="E535" s="31">
        <v>0</v>
      </c>
      <c r="F535" s="31">
        <v>0</v>
      </c>
      <c r="G535" s="11">
        <v>0</v>
      </c>
      <c r="H535" s="167"/>
    </row>
    <row r="536" spans="1:8" ht="16.5" customHeight="1" x14ac:dyDescent="0.25">
      <c r="A536" s="127"/>
      <c r="B536" s="124"/>
      <c r="C536" s="83"/>
      <c r="D536" s="10" t="s">
        <v>23</v>
      </c>
      <c r="E536" s="31">
        <v>1675.08</v>
      </c>
      <c r="F536" s="31">
        <v>1587.58</v>
      </c>
      <c r="G536" s="11">
        <f>F536/E536*100</f>
        <v>94.776368889844065</v>
      </c>
      <c r="H536" s="167"/>
    </row>
    <row r="537" spans="1:8" ht="16.5" customHeight="1" x14ac:dyDescent="0.25">
      <c r="A537" s="127"/>
      <c r="B537" s="124"/>
      <c r="C537" s="83"/>
      <c r="D537" s="10" t="s">
        <v>9</v>
      </c>
      <c r="E537" s="31">
        <v>0</v>
      </c>
      <c r="F537" s="31">
        <v>0</v>
      </c>
      <c r="G537" s="11">
        <v>0</v>
      </c>
      <c r="H537" s="167"/>
    </row>
    <row r="538" spans="1:8" ht="16.5" customHeight="1" x14ac:dyDescent="0.25">
      <c r="A538" s="130" t="s">
        <v>351</v>
      </c>
      <c r="B538" s="184" t="s">
        <v>237</v>
      </c>
      <c r="C538" s="91"/>
      <c r="D538" s="14" t="s">
        <v>4</v>
      </c>
      <c r="E538" s="35">
        <f>E539+E540+E541+E542</f>
        <v>1</v>
      </c>
      <c r="F538" s="35">
        <v>0</v>
      </c>
      <c r="G538" s="35">
        <v>0</v>
      </c>
      <c r="H538" s="185" t="s">
        <v>192</v>
      </c>
    </row>
    <row r="539" spans="1:8" ht="16.5" customHeight="1" x14ac:dyDescent="0.25">
      <c r="A539" s="131"/>
      <c r="B539" s="184"/>
      <c r="C539" s="91"/>
      <c r="D539" s="14" t="s">
        <v>5</v>
      </c>
      <c r="E539" s="35">
        <f>E545</f>
        <v>1</v>
      </c>
      <c r="F539" s="35">
        <v>0</v>
      </c>
      <c r="G539" s="35">
        <v>0</v>
      </c>
      <c r="H539" s="185"/>
    </row>
    <row r="540" spans="1:8" ht="16.5" customHeight="1" x14ac:dyDescent="0.25">
      <c r="A540" s="131"/>
      <c r="B540" s="184"/>
      <c r="C540" s="91"/>
      <c r="D540" s="14" t="s">
        <v>6</v>
      </c>
      <c r="E540" s="35">
        <f>E546</f>
        <v>0</v>
      </c>
      <c r="F540" s="35">
        <v>0</v>
      </c>
      <c r="G540" s="35">
        <v>0</v>
      </c>
      <c r="H540" s="185"/>
    </row>
    <row r="541" spans="1:8" ht="16.5" customHeight="1" x14ac:dyDescent="0.25">
      <c r="A541" s="131"/>
      <c r="B541" s="92"/>
      <c r="C541" s="91"/>
      <c r="D541" s="14" t="s">
        <v>23</v>
      </c>
      <c r="E541" s="35">
        <f>E547</f>
        <v>0</v>
      </c>
      <c r="F541" s="35">
        <v>0</v>
      </c>
      <c r="G541" s="35">
        <v>0</v>
      </c>
      <c r="H541" s="185"/>
    </row>
    <row r="542" spans="1:8" ht="16.5" customHeight="1" x14ac:dyDescent="0.25">
      <c r="A542" s="131"/>
      <c r="B542" s="92"/>
      <c r="C542" s="91"/>
      <c r="D542" s="14" t="s">
        <v>9</v>
      </c>
      <c r="E542" s="35">
        <f>E548</f>
        <v>0</v>
      </c>
      <c r="F542" s="35">
        <v>0</v>
      </c>
      <c r="G542" s="35">
        <v>0</v>
      </c>
      <c r="H542" s="185"/>
    </row>
    <row r="543" spans="1:8" ht="16.5" customHeight="1" x14ac:dyDescent="0.25">
      <c r="A543" s="120" t="s">
        <v>239</v>
      </c>
      <c r="B543" s="120"/>
      <c r="C543" s="120"/>
      <c r="D543" s="120"/>
      <c r="E543" s="120"/>
      <c r="F543" s="120"/>
      <c r="G543" s="120"/>
      <c r="H543" s="120"/>
    </row>
    <row r="544" spans="1:8" ht="16.5" customHeight="1" x14ac:dyDescent="0.25">
      <c r="A544" s="127" t="s">
        <v>3</v>
      </c>
      <c r="B544" s="124" t="s">
        <v>238</v>
      </c>
      <c r="C544" s="124"/>
      <c r="D544" s="51" t="s">
        <v>4</v>
      </c>
      <c r="E544" s="52">
        <f>E545+E546+E547+E548</f>
        <v>1</v>
      </c>
      <c r="F544" s="52">
        <v>0</v>
      </c>
      <c r="G544" s="52">
        <v>0</v>
      </c>
      <c r="H544" s="167" t="s">
        <v>192</v>
      </c>
    </row>
    <row r="545" spans="1:8" ht="16.5" customHeight="1" x14ac:dyDescent="0.25">
      <c r="A545" s="127"/>
      <c r="B545" s="124"/>
      <c r="C545" s="124"/>
      <c r="D545" s="10" t="s">
        <v>5</v>
      </c>
      <c r="E545" s="11">
        <v>1</v>
      </c>
      <c r="F545" s="11">
        <v>0</v>
      </c>
      <c r="G545" s="11">
        <v>0</v>
      </c>
      <c r="H545" s="167"/>
    </row>
    <row r="546" spans="1:8" ht="16.5" customHeight="1" x14ac:dyDescent="0.25">
      <c r="A546" s="127"/>
      <c r="B546" s="124"/>
      <c r="C546" s="124"/>
      <c r="D546" s="10" t="s">
        <v>6</v>
      </c>
      <c r="E546" s="11">
        <v>0</v>
      </c>
      <c r="F546" s="11">
        <v>0</v>
      </c>
      <c r="G546" s="11">
        <v>0</v>
      </c>
      <c r="H546" s="167"/>
    </row>
    <row r="547" spans="1:8" ht="16.5" customHeight="1" x14ac:dyDescent="0.25">
      <c r="A547" s="127"/>
      <c r="B547" s="124"/>
      <c r="C547" s="124"/>
      <c r="D547" s="10" t="s">
        <v>23</v>
      </c>
      <c r="E547" s="11">
        <v>0</v>
      </c>
      <c r="F547" s="11">
        <v>0</v>
      </c>
      <c r="G547" s="11">
        <v>0</v>
      </c>
      <c r="H547" s="167"/>
    </row>
    <row r="548" spans="1:8" ht="16.5" customHeight="1" x14ac:dyDescent="0.25">
      <c r="A548" s="127"/>
      <c r="B548" s="124"/>
      <c r="C548" s="124"/>
      <c r="D548" s="10" t="s">
        <v>9</v>
      </c>
      <c r="E548" s="11">
        <v>0</v>
      </c>
      <c r="F548" s="11">
        <v>0</v>
      </c>
      <c r="G548" s="11">
        <v>0</v>
      </c>
      <c r="H548" s="167"/>
    </row>
    <row r="549" spans="1:8" ht="16.5" customHeight="1" x14ac:dyDescent="0.25">
      <c r="A549" s="130" t="s">
        <v>352</v>
      </c>
      <c r="B549" s="184" t="s">
        <v>240</v>
      </c>
      <c r="C549" s="93"/>
      <c r="D549" s="14" t="s">
        <v>4</v>
      </c>
      <c r="E549" s="34">
        <f>E550+E551+E552+E553</f>
        <v>53678.27</v>
      </c>
      <c r="F549" s="35">
        <f>F550+F551+F552+F553</f>
        <v>18321.703000000001</v>
      </c>
      <c r="G549" s="35">
        <f>F549/E549*100</f>
        <v>34.132439439646625</v>
      </c>
      <c r="H549" s="185" t="s">
        <v>241</v>
      </c>
    </row>
    <row r="550" spans="1:8" ht="16.5" customHeight="1" x14ac:dyDescent="0.25">
      <c r="A550" s="131"/>
      <c r="B550" s="184"/>
      <c r="C550" s="93"/>
      <c r="D550" s="14" t="s">
        <v>5</v>
      </c>
      <c r="E550" s="34">
        <f>E555+E571+E589+E615</f>
        <v>8292.4700000000012</v>
      </c>
      <c r="F550" s="35">
        <f>F555+F571+F589+F615</f>
        <v>2309.0729999999999</v>
      </c>
      <c r="G550" s="35">
        <f>F550/E550*100</f>
        <v>27.845418795606129</v>
      </c>
      <c r="H550" s="185"/>
    </row>
    <row r="551" spans="1:8" ht="16.5" customHeight="1" x14ac:dyDescent="0.25">
      <c r="A551" s="131"/>
      <c r="B551" s="184"/>
      <c r="C551" s="93"/>
      <c r="D551" s="14" t="s">
        <v>6</v>
      </c>
      <c r="E551" s="34">
        <f>E556+E572+E590+E616</f>
        <v>45385.799999999996</v>
      </c>
      <c r="F551" s="35">
        <f>F556+F572+F590+F616</f>
        <v>16012.630000000001</v>
      </c>
      <c r="G551" s="35">
        <f>F551/E551*100</f>
        <v>35.281145204006549</v>
      </c>
      <c r="H551" s="185"/>
    </row>
    <row r="552" spans="1:8" ht="16.5" customHeight="1" x14ac:dyDescent="0.25">
      <c r="A552" s="131"/>
      <c r="B552" s="184"/>
      <c r="C552" s="93"/>
      <c r="D552" s="14" t="s">
        <v>23</v>
      </c>
      <c r="E552" s="34">
        <f>E557+E573+E591+E617</f>
        <v>0</v>
      </c>
      <c r="F552" s="35">
        <v>0</v>
      </c>
      <c r="G552" s="35">
        <v>0</v>
      </c>
      <c r="H552" s="185"/>
    </row>
    <row r="553" spans="1:8" ht="16.5" customHeight="1" x14ac:dyDescent="0.25">
      <c r="A553" s="131"/>
      <c r="B553" s="184"/>
      <c r="C553" s="93"/>
      <c r="D553" s="14" t="s">
        <v>9</v>
      </c>
      <c r="E553" s="34">
        <f>E558+E574+E592+E618</f>
        <v>0</v>
      </c>
      <c r="F553" s="35">
        <v>0</v>
      </c>
      <c r="G553" s="35">
        <v>0</v>
      </c>
      <c r="H553" s="185"/>
    </row>
    <row r="554" spans="1:8" ht="16.5" customHeight="1" x14ac:dyDescent="0.25">
      <c r="A554" s="128" t="s">
        <v>3</v>
      </c>
      <c r="B554" s="179" t="s">
        <v>242</v>
      </c>
      <c r="C554" s="24"/>
      <c r="D554" s="53" t="s">
        <v>4</v>
      </c>
      <c r="E554" s="54">
        <f>E555+E556+E557+E558</f>
        <v>17138.3</v>
      </c>
      <c r="F554" s="54">
        <f>F555+F556+F557+F558</f>
        <v>840.06</v>
      </c>
      <c r="G554" s="55">
        <f>F554/E554*100</f>
        <v>4.9016530227618844</v>
      </c>
      <c r="H554" s="175" t="s">
        <v>49</v>
      </c>
    </row>
    <row r="555" spans="1:8" ht="16.5" customHeight="1" x14ac:dyDescent="0.25">
      <c r="A555" s="128"/>
      <c r="B555" s="179"/>
      <c r="C555" s="24"/>
      <c r="D555" s="53" t="s">
        <v>5</v>
      </c>
      <c r="E555" s="54">
        <f t="shared" ref="E555:F558" si="12">E561</f>
        <v>4686</v>
      </c>
      <c r="F555" s="54">
        <f t="shared" si="12"/>
        <v>840.06</v>
      </c>
      <c r="G555" s="55">
        <f>F555/E555*100</f>
        <v>17.927016645326503</v>
      </c>
      <c r="H555" s="175"/>
    </row>
    <row r="556" spans="1:8" ht="16.5" customHeight="1" x14ac:dyDescent="0.25">
      <c r="A556" s="128"/>
      <c r="B556" s="179"/>
      <c r="C556" s="24"/>
      <c r="D556" s="53" t="s">
        <v>6</v>
      </c>
      <c r="E556" s="54">
        <f t="shared" si="12"/>
        <v>12452.3</v>
      </c>
      <c r="F556" s="54">
        <f t="shared" si="12"/>
        <v>0</v>
      </c>
      <c r="G556" s="55">
        <f>F556/E556*100</f>
        <v>0</v>
      </c>
      <c r="H556" s="175"/>
    </row>
    <row r="557" spans="1:8" ht="16.5" customHeight="1" x14ac:dyDescent="0.25">
      <c r="A557" s="128"/>
      <c r="B557" s="179"/>
      <c r="C557" s="24"/>
      <c r="D557" s="53" t="s">
        <v>23</v>
      </c>
      <c r="E557" s="54">
        <f t="shared" si="12"/>
        <v>0</v>
      </c>
      <c r="F557" s="54">
        <f t="shared" si="12"/>
        <v>0</v>
      </c>
      <c r="G557" s="55">
        <v>0</v>
      </c>
      <c r="H557" s="175"/>
    </row>
    <row r="558" spans="1:8" ht="16.5" customHeight="1" x14ac:dyDescent="0.25">
      <c r="A558" s="128"/>
      <c r="B558" s="179"/>
      <c r="C558" s="24"/>
      <c r="D558" s="53" t="s">
        <v>9</v>
      </c>
      <c r="E558" s="54">
        <f t="shared" si="12"/>
        <v>0</v>
      </c>
      <c r="F558" s="54">
        <f t="shared" si="12"/>
        <v>0</v>
      </c>
      <c r="G558" s="55">
        <v>0</v>
      </c>
      <c r="H558" s="175"/>
    </row>
    <row r="559" spans="1:8" ht="15.75" customHeight="1" x14ac:dyDescent="0.25">
      <c r="A559" s="120" t="s">
        <v>243</v>
      </c>
      <c r="B559" s="120"/>
      <c r="C559" s="120"/>
      <c r="D559" s="120"/>
      <c r="E559" s="120"/>
      <c r="F559" s="120"/>
      <c r="G559" s="120"/>
      <c r="H559" s="120"/>
    </row>
    <row r="560" spans="1:8" ht="16.5" customHeight="1" x14ac:dyDescent="0.25">
      <c r="A560" s="127" t="s">
        <v>26</v>
      </c>
      <c r="B560" s="124" t="s">
        <v>244</v>
      </c>
      <c r="C560" s="10"/>
      <c r="D560" s="51" t="s">
        <v>4</v>
      </c>
      <c r="E560" s="43">
        <f>E561+E562+E563+E564</f>
        <v>17138.3</v>
      </c>
      <c r="F560" s="43">
        <f>F561+F562+F563+F564</f>
        <v>840.06</v>
      </c>
      <c r="G560" s="52">
        <f>F560/E560*100</f>
        <v>4.9016530227618844</v>
      </c>
      <c r="H560" s="167" t="s">
        <v>49</v>
      </c>
    </row>
    <row r="561" spans="1:8" ht="16.5" customHeight="1" x14ac:dyDescent="0.25">
      <c r="A561" s="127"/>
      <c r="B561" s="124"/>
      <c r="C561" s="10"/>
      <c r="D561" s="10" t="s">
        <v>5</v>
      </c>
      <c r="E561" s="31">
        <f t="shared" ref="E561:F564" si="13">E566</f>
        <v>4686</v>
      </c>
      <c r="F561" s="31">
        <f t="shared" si="13"/>
        <v>840.06</v>
      </c>
      <c r="G561" s="11">
        <f>F561/E561*100</f>
        <v>17.927016645326503</v>
      </c>
      <c r="H561" s="167"/>
    </row>
    <row r="562" spans="1:8" ht="16.5" customHeight="1" x14ac:dyDescent="0.25">
      <c r="A562" s="127"/>
      <c r="B562" s="124"/>
      <c r="C562" s="10"/>
      <c r="D562" s="10" t="s">
        <v>6</v>
      </c>
      <c r="E562" s="31">
        <f t="shared" si="13"/>
        <v>12452.3</v>
      </c>
      <c r="F562" s="31">
        <f t="shared" si="13"/>
        <v>0</v>
      </c>
      <c r="G562" s="11">
        <f>F562/E562*100</f>
        <v>0</v>
      </c>
      <c r="H562" s="167"/>
    </row>
    <row r="563" spans="1:8" ht="16.5" customHeight="1" x14ac:dyDescent="0.25">
      <c r="A563" s="127"/>
      <c r="B563" s="124"/>
      <c r="C563" s="10"/>
      <c r="D563" s="10" t="s">
        <v>23</v>
      </c>
      <c r="E563" s="31">
        <f t="shared" si="13"/>
        <v>0</v>
      </c>
      <c r="F563" s="31">
        <f t="shared" si="13"/>
        <v>0</v>
      </c>
      <c r="G563" s="11">
        <v>0</v>
      </c>
      <c r="H563" s="167"/>
    </row>
    <row r="564" spans="1:8" ht="16.5" customHeight="1" x14ac:dyDescent="0.25">
      <c r="A564" s="127"/>
      <c r="B564" s="124"/>
      <c r="C564" s="10"/>
      <c r="D564" s="10" t="s">
        <v>9</v>
      </c>
      <c r="E564" s="31">
        <f t="shared" si="13"/>
        <v>0</v>
      </c>
      <c r="F564" s="31">
        <f t="shared" si="13"/>
        <v>0</v>
      </c>
      <c r="G564" s="11">
        <v>0</v>
      </c>
      <c r="H564" s="167"/>
    </row>
    <row r="565" spans="1:8" ht="16.5" customHeight="1" x14ac:dyDescent="0.25">
      <c r="A565" s="119" t="s">
        <v>80</v>
      </c>
      <c r="B565" s="169" t="s">
        <v>323</v>
      </c>
      <c r="C565" s="17"/>
      <c r="D565" s="64" t="s">
        <v>4</v>
      </c>
      <c r="E565" s="57">
        <f>E566+E567+E568+E569</f>
        <v>17138.3</v>
      </c>
      <c r="F565" s="57">
        <f>F566+F567+F568+F569</f>
        <v>840.06</v>
      </c>
      <c r="G565" s="65">
        <f>F565/E565*100</f>
        <v>4.9016530227618844</v>
      </c>
      <c r="H565" s="186" t="s">
        <v>49</v>
      </c>
    </row>
    <row r="566" spans="1:8" ht="15.75" customHeight="1" x14ac:dyDescent="0.25">
      <c r="A566" s="119"/>
      <c r="B566" s="169"/>
      <c r="C566" s="17"/>
      <c r="D566" s="17" t="s">
        <v>5</v>
      </c>
      <c r="E566" s="18">
        <v>4686</v>
      </c>
      <c r="F566" s="18">
        <v>840.06</v>
      </c>
      <c r="G566" s="19">
        <f>F566/E566*100</f>
        <v>17.927016645326503</v>
      </c>
      <c r="H566" s="186"/>
    </row>
    <row r="567" spans="1:8" ht="15.75" customHeight="1" x14ac:dyDescent="0.25">
      <c r="A567" s="119"/>
      <c r="B567" s="169"/>
      <c r="C567" s="17"/>
      <c r="D567" s="17" t="s">
        <v>6</v>
      </c>
      <c r="E567" s="18">
        <v>12452.3</v>
      </c>
      <c r="F567" s="18">
        <v>0</v>
      </c>
      <c r="G567" s="19">
        <f>F567/E567*100</f>
        <v>0</v>
      </c>
      <c r="H567" s="186"/>
    </row>
    <row r="568" spans="1:8" ht="16.5" customHeight="1" x14ac:dyDescent="0.25">
      <c r="A568" s="119"/>
      <c r="B568" s="169"/>
      <c r="C568" s="17"/>
      <c r="D568" s="17" t="s">
        <v>23</v>
      </c>
      <c r="E568" s="18">
        <v>0</v>
      </c>
      <c r="F568" s="18">
        <v>0</v>
      </c>
      <c r="G568" s="19">
        <v>0</v>
      </c>
      <c r="H568" s="186"/>
    </row>
    <row r="569" spans="1:8" ht="16.5" customHeight="1" x14ac:dyDescent="0.25">
      <c r="A569" s="119"/>
      <c r="B569" s="169"/>
      <c r="C569" s="17"/>
      <c r="D569" s="17" t="s">
        <v>9</v>
      </c>
      <c r="E569" s="18">
        <v>0</v>
      </c>
      <c r="F569" s="18">
        <v>0</v>
      </c>
      <c r="G569" s="19">
        <v>0</v>
      </c>
      <c r="H569" s="186"/>
    </row>
    <row r="570" spans="1:8" ht="16.5" customHeight="1" x14ac:dyDescent="0.25">
      <c r="A570" s="128" t="s">
        <v>7</v>
      </c>
      <c r="B570" s="179" t="s">
        <v>245</v>
      </c>
      <c r="C570" s="24"/>
      <c r="D570" s="53" t="s">
        <v>4</v>
      </c>
      <c r="E570" s="54">
        <f>E571+E572+E573+E574</f>
        <v>395</v>
      </c>
      <c r="F570" s="54">
        <f>F571+F572+F573+F574</f>
        <v>0</v>
      </c>
      <c r="G570" s="55">
        <f>F570/E570*100</f>
        <v>0</v>
      </c>
      <c r="H570" s="175" t="s">
        <v>49</v>
      </c>
    </row>
    <row r="571" spans="1:8" ht="16.5" customHeight="1" x14ac:dyDescent="0.25">
      <c r="A571" s="128"/>
      <c r="B571" s="179"/>
      <c r="C571" s="24"/>
      <c r="D571" s="53" t="s">
        <v>5</v>
      </c>
      <c r="E571" s="54">
        <f t="shared" ref="E571:F574" si="14">E578+E584</f>
        <v>395</v>
      </c>
      <c r="F571" s="54">
        <f t="shared" si="14"/>
        <v>0</v>
      </c>
      <c r="G571" s="55">
        <f>F571/E571*100</f>
        <v>0</v>
      </c>
      <c r="H571" s="175"/>
    </row>
    <row r="572" spans="1:8" ht="16.5" customHeight="1" x14ac:dyDescent="0.25">
      <c r="A572" s="128"/>
      <c r="B572" s="179"/>
      <c r="C572" s="24"/>
      <c r="D572" s="53" t="s">
        <v>6</v>
      </c>
      <c r="E572" s="54">
        <f t="shared" si="14"/>
        <v>0</v>
      </c>
      <c r="F572" s="54">
        <f t="shared" si="14"/>
        <v>0</v>
      </c>
      <c r="G572" s="55">
        <v>0</v>
      </c>
      <c r="H572" s="175"/>
    </row>
    <row r="573" spans="1:8" ht="16.5" customHeight="1" x14ac:dyDescent="0.25">
      <c r="A573" s="128"/>
      <c r="B573" s="179"/>
      <c r="C573" s="24"/>
      <c r="D573" s="53" t="s">
        <v>23</v>
      </c>
      <c r="E573" s="54">
        <f t="shared" si="14"/>
        <v>0</v>
      </c>
      <c r="F573" s="54">
        <f t="shared" si="14"/>
        <v>0</v>
      </c>
      <c r="G573" s="55">
        <v>0</v>
      </c>
      <c r="H573" s="175"/>
    </row>
    <row r="574" spans="1:8" ht="16.5" customHeight="1" x14ac:dyDescent="0.25">
      <c r="A574" s="128"/>
      <c r="B574" s="179"/>
      <c r="C574" s="24"/>
      <c r="D574" s="53" t="s">
        <v>9</v>
      </c>
      <c r="E574" s="54">
        <f t="shared" si="14"/>
        <v>0</v>
      </c>
      <c r="F574" s="54">
        <f t="shared" si="14"/>
        <v>0</v>
      </c>
      <c r="G574" s="55">
        <v>0</v>
      </c>
      <c r="H574" s="175"/>
    </row>
    <row r="575" spans="1:8" ht="15.75" customHeight="1" x14ac:dyDescent="0.25">
      <c r="A575" s="120" t="s">
        <v>246</v>
      </c>
      <c r="B575" s="120"/>
      <c r="C575" s="120"/>
      <c r="D575" s="120"/>
      <c r="E575" s="120"/>
      <c r="F575" s="120"/>
      <c r="G575" s="120"/>
      <c r="H575" s="120"/>
    </row>
    <row r="576" spans="1:8" ht="16.5" customHeight="1" x14ac:dyDescent="0.25">
      <c r="A576" s="120" t="s">
        <v>249</v>
      </c>
      <c r="B576" s="120"/>
      <c r="C576" s="120"/>
      <c r="D576" s="120"/>
      <c r="E576" s="120"/>
      <c r="F576" s="120"/>
      <c r="G576" s="120"/>
      <c r="H576" s="120"/>
    </row>
    <row r="577" spans="1:8" ht="16.5" customHeight="1" x14ac:dyDescent="0.25">
      <c r="A577" s="127" t="s">
        <v>247</v>
      </c>
      <c r="B577" s="124" t="s">
        <v>248</v>
      </c>
      <c r="C577" s="10"/>
      <c r="D577" s="51" t="s">
        <v>4</v>
      </c>
      <c r="E577" s="43">
        <f>E578+E579+E580+E581</f>
        <v>390</v>
      </c>
      <c r="F577" s="43">
        <f>F578+F579+F580+F581</f>
        <v>0</v>
      </c>
      <c r="G577" s="52">
        <f>F577/E577*100</f>
        <v>0</v>
      </c>
      <c r="H577" s="167" t="s">
        <v>49</v>
      </c>
    </row>
    <row r="578" spans="1:8" ht="16.5" customHeight="1" x14ac:dyDescent="0.25">
      <c r="A578" s="127"/>
      <c r="B578" s="124"/>
      <c r="C578" s="10"/>
      <c r="D578" s="10" t="s">
        <v>5</v>
      </c>
      <c r="E578" s="31">
        <v>390</v>
      </c>
      <c r="F578" s="31">
        <v>0</v>
      </c>
      <c r="G578" s="11">
        <f>F578/E578*100</f>
        <v>0</v>
      </c>
      <c r="H578" s="167"/>
    </row>
    <row r="579" spans="1:8" ht="16.5" customHeight="1" x14ac:dyDescent="0.25">
      <c r="A579" s="127"/>
      <c r="B579" s="124"/>
      <c r="C579" s="10"/>
      <c r="D579" s="10" t="s">
        <v>6</v>
      </c>
      <c r="E579" s="31">
        <v>0</v>
      </c>
      <c r="F579" s="31">
        <v>0</v>
      </c>
      <c r="G579" s="11">
        <v>0</v>
      </c>
      <c r="H579" s="167"/>
    </row>
    <row r="580" spans="1:8" ht="16.5" customHeight="1" x14ac:dyDescent="0.25">
      <c r="A580" s="127"/>
      <c r="B580" s="124"/>
      <c r="C580" s="10"/>
      <c r="D580" s="10" t="s">
        <v>23</v>
      </c>
      <c r="E580" s="31">
        <v>0</v>
      </c>
      <c r="F580" s="31">
        <v>0</v>
      </c>
      <c r="G580" s="11">
        <v>0</v>
      </c>
      <c r="H580" s="167"/>
    </row>
    <row r="581" spans="1:8" ht="16.5" customHeight="1" x14ac:dyDescent="0.25">
      <c r="A581" s="127"/>
      <c r="B581" s="124"/>
      <c r="C581" s="10"/>
      <c r="D581" s="10" t="s">
        <v>9</v>
      </c>
      <c r="E581" s="31">
        <v>0</v>
      </c>
      <c r="F581" s="31">
        <v>0</v>
      </c>
      <c r="G581" s="11">
        <v>0</v>
      </c>
      <c r="H581" s="167"/>
    </row>
    <row r="582" spans="1:8" ht="16.5" customHeight="1" x14ac:dyDescent="0.25">
      <c r="A582" s="120" t="s">
        <v>250</v>
      </c>
      <c r="B582" s="120"/>
      <c r="C582" s="120"/>
      <c r="D582" s="120"/>
      <c r="E582" s="120"/>
      <c r="F582" s="120"/>
      <c r="G582" s="120"/>
      <c r="H582" s="120"/>
    </row>
    <row r="583" spans="1:8" ht="16.5" customHeight="1" x14ac:dyDescent="0.25">
      <c r="A583" s="127" t="s">
        <v>37</v>
      </c>
      <c r="B583" s="124" t="s">
        <v>325</v>
      </c>
      <c r="C583" s="10"/>
      <c r="D583" s="51" t="s">
        <v>4</v>
      </c>
      <c r="E583" s="43">
        <f>E584+E585+E586+E587</f>
        <v>5</v>
      </c>
      <c r="F583" s="43">
        <f>F584+F585+F586+F587</f>
        <v>0</v>
      </c>
      <c r="G583" s="52">
        <f>F583/E583*100</f>
        <v>0</v>
      </c>
      <c r="H583" s="167" t="s">
        <v>324</v>
      </c>
    </row>
    <row r="584" spans="1:8" ht="16.5" customHeight="1" x14ac:dyDescent="0.25">
      <c r="A584" s="127"/>
      <c r="B584" s="124"/>
      <c r="C584" s="10"/>
      <c r="D584" s="10" t="s">
        <v>5</v>
      </c>
      <c r="E584" s="31">
        <v>5</v>
      </c>
      <c r="F584" s="31">
        <v>0</v>
      </c>
      <c r="G584" s="11">
        <f>F584/E584*100</f>
        <v>0</v>
      </c>
      <c r="H584" s="167"/>
    </row>
    <row r="585" spans="1:8" ht="16.5" customHeight="1" x14ac:dyDescent="0.25">
      <c r="A585" s="127"/>
      <c r="B585" s="124"/>
      <c r="C585" s="10"/>
      <c r="D585" s="10" t="s">
        <v>6</v>
      </c>
      <c r="E585" s="31">
        <v>0</v>
      </c>
      <c r="F585" s="31">
        <v>0</v>
      </c>
      <c r="G585" s="11">
        <v>0</v>
      </c>
      <c r="H585" s="167"/>
    </row>
    <row r="586" spans="1:8" ht="16.5" customHeight="1" x14ac:dyDescent="0.25">
      <c r="A586" s="127"/>
      <c r="B586" s="124"/>
      <c r="C586" s="10"/>
      <c r="D586" s="10" t="s">
        <v>23</v>
      </c>
      <c r="E586" s="31">
        <v>0</v>
      </c>
      <c r="F586" s="31">
        <v>0</v>
      </c>
      <c r="G586" s="11">
        <v>0</v>
      </c>
      <c r="H586" s="167"/>
    </row>
    <row r="587" spans="1:8" ht="16.5" customHeight="1" x14ac:dyDescent="0.25">
      <c r="A587" s="127"/>
      <c r="B587" s="124"/>
      <c r="C587" s="10"/>
      <c r="D587" s="10" t="s">
        <v>9</v>
      </c>
      <c r="E587" s="31">
        <v>0</v>
      </c>
      <c r="F587" s="31">
        <v>0</v>
      </c>
      <c r="G587" s="11">
        <v>0</v>
      </c>
      <c r="H587" s="167"/>
    </row>
    <row r="588" spans="1:8" ht="16.5" customHeight="1" x14ac:dyDescent="0.25">
      <c r="A588" s="128" t="s">
        <v>251</v>
      </c>
      <c r="B588" s="179" t="s">
        <v>252</v>
      </c>
      <c r="C588" s="24"/>
      <c r="D588" s="53" t="s">
        <v>4</v>
      </c>
      <c r="E588" s="54">
        <f>E589+E590+E591+E592</f>
        <v>35128.230000000003</v>
      </c>
      <c r="F588" s="54">
        <f>F589+F590+F591+F592</f>
        <v>17014.773000000001</v>
      </c>
      <c r="G588" s="55">
        <f>F588/E588*100</f>
        <v>48.436180815258837</v>
      </c>
      <c r="H588" s="175" t="s">
        <v>241</v>
      </c>
    </row>
    <row r="589" spans="1:8" ht="16.5" customHeight="1" x14ac:dyDescent="0.25">
      <c r="A589" s="128"/>
      <c r="B589" s="179"/>
      <c r="C589" s="24"/>
      <c r="D589" s="53" t="s">
        <v>5</v>
      </c>
      <c r="E589" s="54">
        <f>E595+E610</f>
        <v>2411.4700000000003</v>
      </c>
      <c r="F589" s="54">
        <f>F595+F610</f>
        <v>1002.3430000000001</v>
      </c>
      <c r="G589" s="55">
        <f>F589/E589*100</f>
        <v>41.565642533392491</v>
      </c>
      <c r="H589" s="175"/>
    </row>
    <row r="590" spans="1:8" ht="16.5" customHeight="1" x14ac:dyDescent="0.25">
      <c r="A590" s="128"/>
      <c r="B590" s="179"/>
      <c r="C590" s="24"/>
      <c r="D590" s="53" t="s">
        <v>6</v>
      </c>
      <c r="E590" s="54">
        <f>E596+E611</f>
        <v>32716.760000000002</v>
      </c>
      <c r="F590" s="54">
        <f>F596+F611</f>
        <v>16012.43</v>
      </c>
      <c r="G590" s="55">
        <f>F590/E590*100</f>
        <v>48.942590892252163</v>
      </c>
      <c r="H590" s="175"/>
    </row>
    <row r="591" spans="1:8" ht="16.5" customHeight="1" x14ac:dyDescent="0.25">
      <c r="A591" s="128"/>
      <c r="B591" s="179"/>
      <c r="C591" s="24"/>
      <c r="D591" s="53" t="s">
        <v>23</v>
      </c>
      <c r="E591" s="54">
        <f>E597+E612</f>
        <v>0</v>
      </c>
      <c r="F591" s="54">
        <v>0</v>
      </c>
      <c r="G591" s="55">
        <v>0</v>
      </c>
      <c r="H591" s="175"/>
    </row>
    <row r="592" spans="1:8" ht="16.5" customHeight="1" x14ac:dyDescent="0.25">
      <c r="A592" s="128"/>
      <c r="B592" s="179"/>
      <c r="C592" s="24"/>
      <c r="D592" s="53" t="s">
        <v>9</v>
      </c>
      <c r="E592" s="54">
        <f>E598+E613</f>
        <v>0</v>
      </c>
      <c r="F592" s="54">
        <v>0</v>
      </c>
      <c r="G592" s="55">
        <v>0</v>
      </c>
      <c r="H592" s="175"/>
    </row>
    <row r="593" spans="1:8" ht="16.5" customHeight="1" x14ac:dyDescent="0.25">
      <c r="A593" s="120" t="s">
        <v>253</v>
      </c>
      <c r="B593" s="120"/>
      <c r="C593" s="120"/>
      <c r="D593" s="120"/>
      <c r="E593" s="120"/>
      <c r="F593" s="120"/>
      <c r="G593" s="120"/>
      <c r="H593" s="120"/>
    </row>
    <row r="594" spans="1:8" ht="16.5" customHeight="1" x14ac:dyDescent="0.25">
      <c r="A594" s="127" t="s">
        <v>38</v>
      </c>
      <c r="B594" s="124" t="s">
        <v>254</v>
      </c>
      <c r="C594" s="10"/>
      <c r="D594" s="51" t="s">
        <v>4</v>
      </c>
      <c r="E594" s="43">
        <f>E595+E596+E597+E598</f>
        <v>27014.890000000003</v>
      </c>
      <c r="F594" s="52">
        <f>F595+F596+F597+F598</f>
        <v>14771.083000000001</v>
      </c>
      <c r="G594" s="52">
        <f>F594/E594*100</f>
        <v>54.677561152386701</v>
      </c>
      <c r="H594" s="167" t="s">
        <v>255</v>
      </c>
    </row>
    <row r="595" spans="1:8" ht="16.5" customHeight="1" x14ac:dyDescent="0.25">
      <c r="A595" s="127"/>
      <c r="B595" s="124"/>
      <c r="C595" s="10"/>
      <c r="D595" s="10" t="s">
        <v>5</v>
      </c>
      <c r="E595" s="31">
        <f t="shared" ref="E595:F598" si="15">E600+E605</f>
        <v>2005.8000000000002</v>
      </c>
      <c r="F595" s="31">
        <f t="shared" si="15"/>
        <v>890.16300000000001</v>
      </c>
      <c r="G595" s="11">
        <f>F595/E595*100</f>
        <v>44.379449596171099</v>
      </c>
      <c r="H595" s="167"/>
    </row>
    <row r="596" spans="1:8" ht="16.5" customHeight="1" x14ac:dyDescent="0.25">
      <c r="A596" s="127"/>
      <c r="B596" s="124"/>
      <c r="C596" s="10"/>
      <c r="D596" s="10" t="s">
        <v>6</v>
      </c>
      <c r="E596" s="31">
        <f t="shared" si="15"/>
        <v>25009.090000000004</v>
      </c>
      <c r="F596" s="31">
        <f t="shared" si="15"/>
        <v>13880.92</v>
      </c>
      <c r="G596" s="11">
        <f>F596/E596*100</f>
        <v>55.503498927789849</v>
      </c>
      <c r="H596" s="167"/>
    </row>
    <row r="597" spans="1:8" ht="16.5" customHeight="1" x14ac:dyDescent="0.25">
      <c r="A597" s="127"/>
      <c r="B597" s="124"/>
      <c r="C597" s="10"/>
      <c r="D597" s="10" t="s">
        <v>23</v>
      </c>
      <c r="E597" s="11">
        <f t="shared" si="15"/>
        <v>0</v>
      </c>
      <c r="F597" s="11">
        <f t="shared" si="15"/>
        <v>0</v>
      </c>
      <c r="G597" s="11">
        <v>0</v>
      </c>
      <c r="H597" s="167"/>
    </row>
    <row r="598" spans="1:8" ht="16.5" customHeight="1" x14ac:dyDescent="0.25">
      <c r="A598" s="127"/>
      <c r="B598" s="124"/>
      <c r="C598" s="10"/>
      <c r="D598" s="10" t="s">
        <v>9</v>
      </c>
      <c r="E598" s="11">
        <f t="shared" si="15"/>
        <v>0</v>
      </c>
      <c r="F598" s="11">
        <f t="shared" si="15"/>
        <v>0</v>
      </c>
      <c r="G598" s="11">
        <v>0</v>
      </c>
      <c r="H598" s="167"/>
    </row>
    <row r="599" spans="1:8" ht="16.5" customHeight="1" x14ac:dyDescent="0.25">
      <c r="A599" s="119" t="s">
        <v>209</v>
      </c>
      <c r="B599" s="169" t="s">
        <v>257</v>
      </c>
      <c r="C599" s="17"/>
      <c r="D599" s="64" t="s">
        <v>4</v>
      </c>
      <c r="E599" s="57">
        <f>E600+E601+E602+E603</f>
        <v>22200.890000000003</v>
      </c>
      <c r="F599" s="57">
        <f>F600+F601+F602+F603</f>
        <v>10051.06</v>
      </c>
      <c r="G599" s="65">
        <f>F599/E599*100</f>
        <v>45.27323003717418</v>
      </c>
      <c r="H599" s="186" t="s">
        <v>49</v>
      </c>
    </row>
    <row r="600" spans="1:8" ht="16.5" customHeight="1" x14ac:dyDescent="0.25">
      <c r="A600" s="119"/>
      <c r="B600" s="169"/>
      <c r="C600" s="17"/>
      <c r="D600" s="17" t="s">
        <v>5</v>
      </c>
      <c r="E600" s="18">
        <v>1524.4</v>
      </c>
      <c r="F600" s="18">
        <v>502.56</v>
      </c>
      <c r="G600" s="19">
        <f>F600/E600*100</f>
        <v>32.967725006559959</v>
      </c>
      <c r="H600" s="186"/>
    </row>
    <row r="601" spans="1:8" ht="16.5" customHeight="1" x14ac:dyDescent="0.25">
      <c r="A601" s="119"/>
      <c r="B601" s="169"/>
      <c r="C601" s="17"/>
      <c r="D601" s="17" t="s">
        <v>6</v>
      </c>
      <c r="E601" s="18">
        <v>20676.490000000002</v>
      </c>
      <c r="F601" s="18">
        <v>9548.5</v>
      </c>
      <c r="G601" s="19">
        <f>F601/E601*100</f>
        <v>46.180468735264057</v>
      </c>
      <c r="H601" s="186"/>
    </row>
    <row r="602" spans="1:8" ht="16.5" customHeight="1" x14ac:dyDescent="0.25">
      <c r="A602" s="119"/>
      <c r="B602" s="169"/>
      <c r="C602" s="17"/>
      <c r="D602" s="17" t="s">
        <v>23</v>
      </c>
      <c r="E602" s="18">
        <v>0</v>
      </c>
      <c r="F602" s="18">
        <v>0</v>
      </c>
      <c r="G602" s="19">
        <v>0</v>
      </c>
      <c r="H602" s="186"/>
    </row>
    <row r="603" spans="1:8" ht="16.5" customHeight="1" x14ac:dyDescent="0.25">
      <c r="A603" s="119"/>
      <c r="B603" s="169"/>
      <c r="C603" s="17"/>
      <c r="D603" s="17" t="s">
        <v>9</v>
      </c>
      <c r="E603" s="18">
        <v>0</v>
      </c>
      <c r="F603" s="18">
        <v>0</v>
      </c>
      <c r="G603" s="19">
        <v>0</v>
      </c>
      <c r="H603" s="186"/>
    </row>
    <row r="604" spans="1:8" ht="16.5" customHeight="1" x14ac:dyDescent="0.25">
      <c r="A604" s="119" t="s">
        <v>211</v>
      </c>
      <c r="B604" s="169" t="s">
        <v>258</v>
      </c>
      <c r="C604" s="17"/>
      <c r="D604" s="64" t="s">
        <v>4</v>
      </c>
      <c r="E604" s="57">
        <f>E605+E606+E607+E608</f>
        <v>4814</v>
      </c>
      <c r="F604" s="57">
        <f>F605+F606+F607+F608</f>
        <v>4720.0230000000001</v>
      </c>
      <c r="G604" s="65">
        <f>F604/E604*100</f>
        <v>98.047839634399665</v>
      </c>
      <c r="H604" s="186" t="s">
        <v>256</v>
      </c>
    </row>
    <row r="605" spans="1:8" ht="16.5" customHeight="1" x14ac:dyDescent="0.25">
      <c r="A605" s="119"/>
      <c r="B605" s="169"/>
      <c r="C605" s="17"/>
      <c r="D605" s="17" t="s">
        <v>5</v>
      </c>
      <c r="E605" s="18">
        <v>481.4</v>
      </c>
      <c r="F605" s="18">
        <v>387.60300000000001</v>
      </c>
      <c r="G605" s="19">
        <f>F605/E605*100</f>
        <v>80.515787287079348</v>
      </c>
      <c r="H605" s="186"/>
    </row>
    <row r="606" spans="1:8" ht="16.5" customHeight="1" x14ac:dyDescent="0.25">
      <c r="A606" s="119"/>
      <c r="B606" s="169"/>
      <c r="C606" s="17"/>
      <c r="D606" s="17" t="s">
        <v>6</v>
      </c>
      <c r="E606" s="18">
        <v>4332.6000000000004</v>
      </c>
      <c r="F606" s="18">
        <v>4332.42</v>
      </c>
      <c r="G606" s="19">
        <f>F606/E606*100</f>
        <v>99.995845450768584</v>
      </c>
      <c r="H606" s="186"/>
    </row>
    <row r="607" spans="1:8" ht="16.5" customHeight="1" x14ac:dyDescent="0.25">
      <c r="A607" s="119"/>
      <c r="B607" s="169"/>
      <c r="C607" s="17"/>
      <c r="D607" s="17" t="s">
        <v>23</v>
      </c>
      <c r="E607" s="18">
        <v>0</v>
      </c>
      <c r="F607" s="18">
        <v>0</v>
      </c>
      <c r="G607" s="19">
        <v>0</v>
      </c>
      <c r="H607" s="186"/>
    </row>
    <row r="608" spans="1:8" ht="16.5" customHeight="1" x14ac:dyDescent="0.25">
      <c r="A608" s="119"/>
      <c r="B608" s="169"/>
      <c r="C608" s="17"/>
      <c r="D608" s="17" t="s">
        <v>9</v>
      </c>
      <c r="E608" s="18">
        <v>0</v>
      </c>
      <c r="F608" s="18">
        <v>0</v>
      </c>
      <c r="G608" s="19">
        <v>0</v>
      </c>
      <c r="H608" s="186"/>
    </row>
    <row r="609" spans="1:8" ht="16.5" customHeight="1" x14ac:dyDescent="0.25">
      <c r="A609" s="127" t="s">
        <v>39</v>
      </c>
      <c r="B609" s="124" t="s">
        <v>259</v>
      </c>
      <c r="C609" s="10"/>
      <c r="D609" s="51" t="s">
        <v>4</v>
      </c>
      <c r="E609" s="43">
        <f>E610+E611+E612+E613</f>
        <v>8113.34</v>
      </c>
      <c r="F609" s="43">
        <f>F610+F611+F612+F613</f>
        <v>2243.69</v>
      </c>
      <c r="G609" s="52">
        <f>F609/E609*100</f>
        <v>27.654332247878187</v>
      </c>
      <c r="H609" s="167" t="s">
        <v>49</v>
      </c>
    </row>
    <row r="610" spans="1:8" ht="16.5" customHeight="1" x14ac:dyDescent="0.25">
      <c r="A610" s="127"/>
      <c r="B610" s="124"/>
      <c r="C610" s="10"/>
      <c r="D610" s="10" t="s">
        <v>5</v>
      </c>
      <c r="E610" s="31">
        <v>405.67</v>
      </c>
      <c r="F610" s="31">
        <v>112.18</v>
      </c>
      <c r="G610" s="11">
        <f>F610/E610*100</f>
        <v>27.653018463282962</v>
      </c>
      <c r="H610" s="167"/>
    </row>
    <row r="611" spans="1:8" ht="16.5" customHeight="1" x14ac:dyDescent="0.25">
      <c r="A611" s="127"/>
      <c r="B611" s="124"/>
      <c r="C611" s="10"/>
      <c r="D611" s="10" t="s">
        <v>6</v>
      </c>
      <c r="E611" s="31">
        <v>7707.67</v>
      </c>
      <c r="F611" s="31">
        <v>2131.5100000000002</v>
      </c>
      <c r="G611" s="11">
        <f>F611/E611*100</f>
        <v>27.654401394974098</v>
      </c>
      <c r="H611" s="167"/>
    </row>
    <row r="612" spans="1:8" ht="16.5" customHeight="1" x14ac:dyDescent="0.25">
      <c r="A612" s="127"/>
      <c r="B612" s="124"/>
      <c r="C612" s="10"/>
      <c r="D612" s="10" t="s">
        <v>23</v>
      </c>
      <c r="E612" s="31">
        <v>0</v>
      </c>
      <c r="F612" s="31">
        <v>0</v>
      </c>
      <c r="G612" s="11">
        <v>0</v>
      </c>
      <c r="H612" s="167"/>
    </row>
    <row r="613" spans="1:8" ht="16.5" customHeight="1" x14ac:dyDescent="0.25">
      <c r="A613" s="127"/>
      <c r="B613" s="124"/>
      <c r="C613" s="10"/>
      <c r="D613" s="10" t="s">
        <v>9</v>
      </c>
      <c r="E613" s="31">
        <v>0</v>
      </c>
      <c r="F613" s="31">
        <v>0</v>
      </c>
      <c r="G613" s="11">
        <v>0</v>
      </c>
      <c r="H613" s="167"/>
    </row>
    <row r="614" spans="1:8" ht="16.5" customHeight="1" x14ac:dyDescent="0.25">
      <c r="A614" s="128" t="s">
        <v>260</v>
      </c>
      <c r="B614" s="179" t="s">
        <v>261</v>
      </c>
      <c r="C614" s="24"/>
      <c r="D614" s="53" t="s">
        <v>4</v>
      </c>
      <c r="E614" s="54">
        <f>E615+E616+E617+E618</f>
        <v>1016.74</v>
      </c>
      <c r="F614" s="54">
        <f>F615+F616+F617+F618</f>
        <v>466.87</v>
      </c>
      <c r="G614" s="55">
        <f>F614/E614*100</f>
        <v>45.918327202628006</v>
      </c>
      <c r="H614" s="175" t="s">
        <v>49</v>
      </c>
    </row>
    <row r="615" spans="1:8" ht="16.5" customHeight="1" x14ac:dyDescent="0.25">
      <c r="A615" s="128"/>
      <c r="B615" s="179"/>
      <c r="C615" s="24"/>
      <c r="D615" s="53" t="s">
        <v>5</v>
      </c>
      <c r="E615" s="54">
        <f t="shared" ref="E615:F618" si="16">E621+E626</f>
        <v>800</v>
      </c>
      <c r="F615" s="54">
        <f t="shared" si="16"/>
        <v>466.67</v>
      </c>
      <c r="G615" s="55">
        <f>F615/E615*100</f>
        <v>58.333750000000009</v>
      </c>
      <c r="H615" s="175"/>
    </row>
    <row r="616" spans="1:8" ht="16.5" customHeight="1" x14ac:dyDescent="0.25">
      <c r="A616" s="128"/>
      <c r="B616" s="179"/>
      <c r="C616" s="24"/>
      <c r="D616" s="53" t="s">
        <v>6</v>
      </c>
      <c r="E616" s="54">
        <f t="shared" si="16"/>
        <v>216.74</v>
      </c>
      <c r="F616" s="54">
        <f t="shared" si="16"/>
        <v>0.2</v>
      </c>
      <c r="G616" s="55">
        <f>F616/E616*100</f>
        <v>9.2276460274983846E-2</v>
      </c>
      <c r="H616" s="175"/>
    </row>
    <row r="617" spans="1:8" ht="16.5" customHeight="1" x14ac:dyDescent="0.25">
      <c r="A617" s="128"/>
      <c r="B617" s="179"/>
      <c r="C617" s="24"/>
      <c r="D617" s="53" t="s">
        <v>23</v>
      </c>
      <c r="E617" s="54">
        <f t="shared" si="16"/>
        <v>0</v>
      </c>
      <c r="F617" s="55">
        <f t="shared" si="16"/>
        <v>0</v>
      </c>
      <c r="G617" s="55">
        <v>0</v>
      </c>
      <c r="H617" s="175"/>
    </row>
    <row r="618" spans="1:8" ht="16.5" customHeight="1" x14ac:dyDescent="0.25">
      <c r="A618" s="128"/>
      <c r="B618" s="179"/>
      <c r="C618" s="24"/>
      <c r="D618" s="53" t="s">
        <v>9</v>
      </c>
      <c r="E618" s="54">
        <f t="shared" si="16"/>
        <v>0</v>
      </c>
      <c r="F618" s="55">
        <f t="shared" si="16"/>
        <v>0</v>
      </c>
      <c r="G618" s="55">
        <v>0</v>
      </c>
      <c r="H618" s="175"/>
    </row>
    <row r="619" spans="1:8" ht="16.5" customHeight="1" x14ac:dyDescent="0.25">
      <c r="A619" s="120" t="s">
        <v>262</v>
      </c>
      <c r="B619" s="120"/>
      <c r="C619" s="120"/>
      <c r="D619" s="120"/>
      <c r="E619" s="120"/>
      <c r="F619" s="120"/>
      <c r="G619" s="120"/>
      <c r="H619" s="120"/>
    </row>
    <row r="620" spans="1:8" ht="16.5" customHeight="1" x14ac:dyDescent="0.25">
      <c r="A620" s="127" t="s">
        <v>40</v>
      </c>
      <c r="B620" s="124" t="s">
        <v>263</v>
      </c>
      <c r="C620" s="10"/>
      <c r="D620" s="51" t="s">
        <v>4</v>
      </c>
      <c r="E620" s="52">
        <f>E621+E622+E623+E624</f>
        <v>800</v>
      </c>
      <c r="F620" s="43">
        <f>F621+F622+F623+F624</f>
        <v>466.67</v>
      </c>
      <c r="G620" s="52">
        <f>F620/E620*100</f>
        <v>58.333750000000009</v>
      </c>
      <c r="H620" s="167" t="s">
        <v>49</v>
      </c>
    </row>
    <row r="621" spans="1:8" ht="16.5" customHeight="1" x14ac:dyDescent="0.25">
      <c r="A621" s="127"/>
      <c r="B621" s="124"/>
      <c r="C621" s="10"/>
      <c r="D621" s="10" t="s">
        <v>5</v>
      </c>
      <c r="E621" s="11">
        <v>800</v>
      </c>
      <c r="F621" s="31">
        <v>466.67</v>
      </c>
      <c r="G621" s="11">
        <f>F621/E621*100</f>
        <v>58.333750000000009</v>
      </c>
      <c r="H621" s="167"/>
    </row>
    <row r="622" spans="1:8" ht="16.5" customHeight="1" x14ac:dyDescent="0.25">
      <c r="A622" s="127"/>
      <c r="B622" s="124"/>
      <c r="C622" s="10"/>
      <c r="D622" s="10" t="s">
        <v>6</v>
      </c>
      <c r="E622" s="11">
        <v>0</v>
      </c>
      <c r="F622" s="11">
        <v>0</v>
      </c>
      <c r="G622" s="11">
        <v>0</v>
      </c>
      <c r="H622" s="167"/>
    </row>
    <row r="623" spans="1:8" ht="16.5" customHeight="1" x14ac:dyDescent="0.25">
      <c r="A623" s="127"/>
      <c r="B623" s="124"/>
      <c r="C623" s="10"/>
      <c r="D623" s="10" t="s">
        <v>23</v>
      </c>
      <c r="E623" s="11">
        <v>0</v>
      </c>
      <c r="F623" s="11">
        <v>0</v>
      </c>
      <c r="G623" s="11">
        <v>0</v>
      </c>
      <c r="H623" s="167"/>
    </row>
    <row r="624" spans="1:8" ht="16.5" customHeight="1" x14ac:dyDescent="0.25">
      <c r="A624" s="127"/>
      <c r="B624" s="124"/>
      <c r="C624" s="10"/>
      <c r="D624" s="10" t="s">
        <v>9</v>
      </c>
      <c r="E624" s="11">
        <v>0</v>
      </c>
      <c r="F624" s="11">
        <v>0</v>
      </c>
      <c r="G624" s="11">
        <v>0</v>
      </c>
      <c r="H624" s="167"/>
    </row>
    <row r="625" spans="1:8" ht="16.5" customHeight="1" x14ac:dyDescent="0.25">
      <c r="A625" s="127" t="s">
        <v>41</v>
      </c>
      <c r="B625" s="124" t="s">
        <v>264</v>
      </c>
      <c r="C625" s="10"/>
      <c r="D625" s="51" t="s">
        <v>4</v>
      </c>
      <c r="E625" s="43">
        <f>E626+E627+E628+E629</f>
        <v>216.74</v>
      </c>
      <c r="F625" s="43">
        <f>F626+F627+F628+F629</f>
        <v>0.2</v>
      </c>
      <c r="G625" s="52">
        <f>F625/E625*100</f>
        <v>9.2276460274983846E-2</v>
      </c>
      <c r="H625" s="167" t="s">
        <v>49</v>
      </c>
    </row>
    <row r="626" spans="1:8" ht="16.5" customHeight="1" x14ac:dyDescent="0.25">
      <c r="A626" s="127"/>
      <c r="B626" s="124"/>
      <c r="C626" s="10"/>
      <c r="D626" s="10" t="s">
        <v>5</v>
      </c>
      <c r="E626" s="11">
        <v>0</v>
      </c>
      <c r="F626" s="11">
        <v>0</v>
      </c>
      <c r="G626" s="11">
        <v>0</v>
      </c>
      <c r="H626" s="167"/>
    </row>
    <row r="627" spans="1:8" ht="16.5" customHeight="1" x14ac:dyDescent="0.25">
      <c r="A627" s="127"/>
      <c r="B627" s="124"/>
      <c r="C627" s="10"/>
      <c r="D627" s="10" t="s">
        <v>6</v>
      </c>
      <c r="E627" s="31">
        <v>216.74</v>
      </c>
      <c r="F627" s="31">
        <v>0.2</v>
      </c>
      <c r="G627" s="11">
        <f>F627/E627*100</f>
        <v>9.2276460274983846E-2</v>
      </c>
      <c r="H627" s="167"/>
    </row>
    <row r="628" spans="1:8" ht="16.5" customHeight="1" x14ac:dyDescent="0.25">
      <c r="A628" s="127"/>
      <c r="B628" s="124"/>
      <c r="C628" s="10"/>
      <c r="D628" s="10" t="s">
        <v>23</v>
      </c>
      <c r="E628" s="11">
        <v>0</v>
      </c>
      <c r="F628" s="11">
        <v>0</v>
      </c>
      <c r="G628" s="11">
        <v>0</v>
      </c>
      <c r="H628" s="167"/>
    </row>
    <row r="629" spans="1:8" ht="16.5" customHeight="1" x14ac:dyDescent="0.25">
      <c r="A629" s="127"/>
      <c r="B629" s="124"/>
      <c r="C629" s="10"/>
      <c r="D629" s="10" t="s">
        <v>9</v>
      </c>
      <c r="E629" s="11">
        <v>0</v>
      </c>
      <c r="F629" s="11">
        <v>0</v>
      </c>
      <c r="G629" s="11">
        <v>0</v>
      </c>
      <c r="H629" s="167"/>
    </row>
    <row r="630" spans="1:8" ht="16.5" customHeight="1" x14ac:dyDescent="0.25">
      <c r="A630" s="130" t="s">
        <v>353</v>
      </c>
      <c r="B630" s="184" t="s">
        <v>265</v>
      </c>
      <c r="C630" s="93"/>
      <c r="D630" s="14" t="s">
        <v>4</v>
      </c>
      <c r="E630" s="34">
        <f>E631+E632+E633+E634</f>
        <v>25885.670000000002</v>
      </c>
      <c r="F630" s="34">
        <f>F631+F632+F633+F634</f>
        <v>25855.16</v>
      </c>
      <c r="G630" s="35">
        <f>F630/E630*100</f>
        <v>99.882135559944942</v>
      </c>
      <c r="H630" s="185" t="s">
        <v>241</v>
      </c>
    </row>
    <row r="631" spans="1:8" ht="16.5" customHeight="1" x14ac:dyDescent="0.25">
      <c r="A631" s="131"/>
      <c r="B631" s="184"/>
      <c r="C631" s="93"/>
      <c r="D631" s="14" t="s">
        <v>5</v>
      </c>
      <c r="E631" s="34">
        <f>E636+E652+E668</f>
        <v>1335.13</v>
      </c>
      <c r="F631" s="34">
        <f>F636+F652+F668</f>
        <v>1304.6300000000001</v>
      </c>
      <c r="G631" s="35">
        <f>F631/E631*100</f>
        <v>97.715578258296944</v>
      </c>
      <c r="H631" s="185"/>
    </row>
    <row r="632" spans="1:8" ht="16.5" customHeight="1" x14ac:dyDescent="0.25">
      <c r="A632" s="131"/>
      <c r="B632" s="184"/>
      <c r="C632" s="93"/>
      <c r="D632" s="14" t="s">
        <v>6</v>
      </c>
      <c r="E632" s="34">
        <f>E637+E653+E669</f>
        <v>24550.54</v>
      </c>
      <c r="F632" s="34">
        <f>F637+F653+F669</f>
        <v>24550.53</v>
      </c>
      <c r="G632" s="35">
        <f>F632/E632*100</f>
        <v>99.999959267698387</v>
      </c>
      <c r="H632" s="185"/>
    </row>
    <row r="633" spans="1:8" ht="16.5" customHeight="1" x14ac:dyDescent="0.25">
      <c r="A633" s="131"/>
      <c r="B633" s="184"/>
      <c r="C633" s="93"/>
      <c r="D633" s="14" t="s">
        <v>23</v>
      </c>
      <c r="E633" s="34">
        <f>E638+E654+E670</f>
        <v>0</v>
      </c>
      <c r="F633" s="34" t="s">
        <v>312</v>
      </c>
      <c r="G633" s="35">
        <v>0</v>
      </c>
      <c r="H633" s="185"/>
    </row>
    <row r="634" spans="1:8" ht="16.5" customHeight="1" x14ac:dyDescent="0.25">
      <c r="A634" s="131"/>
      <c r="B634" s="184"/>
      <c r="C634" s="93"/>
      <c r="D634" s="14" t="s">
        <v>9</v>
      </c>
      <c r="E634" s="34">
        <f>E639+E655+E671</f>
        <v>0</v>
      </c>
      <c r="F634" s="34">
        <v>0</v>
      </c>
      <c r="G634" s="35">
        <v>0</v>
      </c>
      <c r="H634" s="185"/>
    </row>
    <row r="635" spans="1:8" ht="16.5" customHeight="1" x14ac:dyDescent="0.25">
      <c r="A635" s="128" t="s">
        <v>146</v>
      </c>
      <c r="B635" s="179" t="s">
        <v>266</v>
      </c>
      <c r="C635" s="24"/>
      <c r="D635" s="53" t="s">
        <v>4</v>
      </c>
      <c r="E635" s="55">
        <f>E636+E637+E638+E639</f>
        <v>0</v>
      </c>
      <c r="F635" s="55">
        <v>0</v>
      </c>
      <c r="G635" s="55">
        <v>0</v>
      </c>
      <c r="H635" s="175" t="s">
        <v>49</v>
      </c>
    </row>
    <row r="636" spans="1:8" ht="16.5" customHeight="1" x14ac:dyDescent="0.25">
      <c r="A636" s="128"/>
      <c r="B636" s="179"/>
      <c r="C636" s="24"/>
      <c r="D636" s="53" t="s">
        <v>5</v>
      </c>
      <c r="E636" s="55">
        <f>E642+E647</f>
        <v>0</v>
      </c>
      <c r="F636" s="55">
        <v>0</v>
      </c>
      <c r="G636" s="55">
        <v>0</v>
      </c>
      <c r="H636" s="175"/>
    </row>
    <row r="637" spans="1:8" ht="16.5" customHeight="1" x14ac:dyDescent="0.25">
      <c r="A637" s="128"/>
      <c r="B637" s="179"/>
      <c r="C637" s="24"/>
      <c r="D637" s="53" t="s">
        <v>6</v>
      </c>
      <c r="E637" s="55">
        <f>E643+E648</f>
        <v>0</v>
      </c>
      <c r="F637" s="55">
        <v>0</v>
      </c>
      <c r="G637" s="55">
        <v>0</v>
      </c>
      <c r="H637" s="175"/>
    </row>
    <row r="638" spans="1:8" ht="16.5" customHeight="1" x14ac:dyDescent="0.25">
      <c r="A638" s="128"/>
      <c r="B638" s="179"/>
      <c r="C638" s="24"/>
      <c r="D638" s="53" t="s">
        <v>23</v>
      </c>
      <c r="E638" s="55">
        <f>E644+E649</f>
        <v>0</v>
      </c>
      <c r="F638" s="55">
        <v>0</v>
      </c>
      <c r="G638" s="55">
        <v>0</v>
      </c>
      <c r="H638" s="175"/>
    </row>
    <row r="639" spans="1:8" ht="16.5" customHeight="1" x14ac:dyDescent="0.25">
      <c r="A639" s="128"/>
      <c r="B639" s="179"/>
      <c r="C639" s="24"/>
      <c r="D639" s="53" t="s">
        <v>9</v>
      </c>
      <c r="E639" s="55">
        <f>E645+E650</f>
        <v>0</v>
      </c>
      <c r="F639" s="55">
        <v>0</v>
      </c>
      <c r="G639" s="55">
        <v>0</v>
      </c>
      <c r="H639" s="175"/>
    </row>
    <row r="640" spans="1:8" ht="16.5" customHeight="1" x14ac:dyDescent="0.25">
      <c r="A640" s="120" t="s">
        <v>267</v>
      </c>
      <c r="B640" s="120"/>
      <c r="C640" s="120"/>
      <c r="D640" s="120"/>
      <c r="E640" s="120"/>
      <c r="F640" s="120"/>
      <c r="G640" s="120"/>
      <c r="H640" s="120"/>
    </row>
    <row r="641" spans="1:8" ht="16.5" customHeight="1" x14ac:dyDescent="0.25">
      <c r="A641" s="127" t="s">
        <v>26</v>
      </c>
      <c r="B641" s="127" t="s">
        <v>268</v>
      </c>
      <c r="C641" s="127"/>
      <c r="D641" s="59" t="s">
        <v>4</v>
      </c>
      <c r="E641" s="52">
        <f>E642+E643+E644+E645</f>
        <v>0</v>
      </c>
      <c r="F641" s="59" t="s">
        <v>312</v>
      </c>
      <c r="G641" s="59" t="s">
        <v>312</v>
      </c>
      <c r="H641" s="127" t="s">
        <v>49</v>
      </c>
    </row>
    <row r="642" spans="1:8" ht="16.5" customHeight="1" x14ac:dyDescent="0.25">
      <c r="A642" s="127"/>
      <c r="B642" s="127"/>
      <c r="C642" s="127"/>
      <c r="D642" s="12" t="s">
        <v>5</v>
      </c>
      <c r="E642" s="12" t="s">
        <v>312</v>
      </c>
      <c r="F642" s="12" t="s">
        <v>312</v>
      </c>
      <c r="G642" s="12" t="s">
        <v>312</v>
      </c>
      <c r="H642" s="127"/>
    </row>
    <row r="643" spans="1:8" ht="16.5" customHeight="1" x14ac:dyDescent="0.25">
      <c r="A643" s="127"/>
      <c r="B643" s="127"/>
      <c r="C643" s="127"/>
      <c r="D643" s="12" t="s">
        <v>6</v>
      </c>
      <c r="E643" s="12" t="s">
        <v>312</v>
      </c>
      <c r="F643" s="12" t="s">
        <v>312</v>
      </c>
      <c r="G643" s="12" t="s">
        <v>312</v>
      </c>
      <c r="H643" s="127"/>
    </row>
    <row r="644" spans="1:8" ht="16.5" customHeight="1" x14ac:dyDescent="0.25">
      <c r="A644" s="127"/>
      <c r="B644" s="127"/>
      <c r="C644" s="127"/>
      <c r="D644" s="12" t="s">
        <v>23</v>
      </c>
      <c r="E644" s="12" t="s">
        <v>312</v>
      </c>
      <c r="F644" s="12" t="s">
        <v>312</v>
      </c>
      <c r="G644" s="12" t="s">
        <v>312</v>
      </c>
      <c r="H644" s="127"/>
    </row>
    <row r="645" spans="1:8" ht="16.5" customHeight="1" x14ac:dyDescent="0.25">
      <c r="A645" s="127"/>
      <c r="B645" s="127"/>
      <c r="C645" s="127"/>
      <c r="D645" s="12" t="s">
        <v>9</v>
      </c>
      <c r="E645" s="12" t="s">
        <v>312</v>
      </c>
      <c r="F645" s="12" t="s">
        <v>312</v>
      </c>
      <c r="G645" s="12" t="s">
        <v>312</v>
      </c>
      <c r="H645" s="127"/>
    </row>
    <row r="646" spans="1:8" ht="16.5" customHeight="1" x14ac:dyDescent="0.25">
      <c r="A646" s="127" t="s">
        <v>27</v>
      </c>
      <c r="B646" s="127" t="s">
        <v>269</v>
      </c>
      <c r="C646" s="127"/>
      <c r="D646" s="59" t="s">
        <v>4</v>
      </c>
      <c r="E646" s="52">
        <f>E647+E648+E649+E650</f>
        <v>0</v>
      </c>
      <c r="F646" s="59" t="s">
        <v>312</v>
      </c>
      <c r="G646" s="59" t="s">
        <v>312</v>
      </c>
      <c r="H646" s="127" t="s">
        <v>49</v>
      </c>
    </row>
    <row r="647" spans="1:8" ht="16.5" customHeight="1" x14ac:dyDescent="0.25">
      <c r="A647" s="127"/>
      <c r="B647" s="127"/>
      <c r="C647" s="127"/>
      <c r="D647" s="12" t="s">
        <v>5</v>
      </c>
      <c r="E647" s="12" t="s">
        <v>312</v>
      </c>
      <c r="F647" s="12" t="s">
        <v>312</v>
      </c>
      <c r="G647" s="12" t="s">
        <v>312</v>
      </c>
      <c r="H647" s="127"/>
    </row>
    <row r="648" spans="1:8" ht="16.5" customHeight="1" x14ac:dyDescent="0.25">
      <c r="A648" s="127"/>
      <c r="B648" s="127"/>
      <c r="C648" s="127"/>
      <c r="D648" s="12" t="s">
        <v>6</v>
      </c>
      <c r="E648" s="12" t="s">
        <v>312</v>
      </c>
      <c r="F648" s="12" t="s">
        <v>312</v>
      </c>
      <c r="G648" s="12" t="s">
        <v>312</v>
      </c>
      <c r="H648" s="127"/>
    </row>
    <row r="649" spans="1:8" ht="16.5" customHeight="1" x14ac:dyDescent="0.25">
      <c r="A649" s="127"/>
      <c r="B649" s="127"/>
      <c r="C649" s="127"/>
      <c r="D649" s="12" t="s">
        <v>23</v>
      </c>
      <c r="E649" s="12" t="s">
        <v>312</v>
      </c>
      <c r="F649" s="12" t="s">
        <v>312</v>
      </c>
      <c r="G649" s="12" t="s">
        <v>312</v>
      </c>
      <c r="H649" s="127"/>
    </row>
    <row r="650" spans="1:8" ht="16.5" customHeight="1" x14ac:dyDescent="0.25">
      <c r="A650" s="127"/>
      <c r="B650" s="127"/>
      <c r="C650" s="127"/>
      <c r="D650" s="12" t="s">
        <v>9</v>
      </c>
      <c r="E650" s="12" t="s">
        <v>312</v>
      </c>
      <c r="F650" s="12" t="s">
        <v>312</v>
      </c>
      <c r="G650" s="12" t="s">
        <v>312</v>
      </c>
      <c r="H650" s="127"/>
    </row>
    <row r="651" spans="1:8" ht="16.5" customHeight="1" x14ac:dyDescent="0.25">
      <c r="A651" s="128" t="s">
        <v>187</v>
      </c>
      <c r="B651" s="128" t="s">
        <v>270</v>
      </c>
      <c r="C651" s="28"/>
      <c r="D651" s="72" t="s">
        <v>4</v>
      </c>
      <c r="E651" s="54">
        <f>E652+E653+E654+E655</f>
        <v>1009</v>
      </c>
      <c r="F651" s="54">
        <f>F652+F653+F654+F655</f>
        <v>996.5</v>
      </c>
      <c r="G651" s="55">
        <f>F651/E651*100</f>
        <v>98.761149653121905</v>
      </c>
      <c r="H651" s="175" t="s">
        <v>49</v>
      </c>
    </row>
    <row r="652" spans="1:8" ht="16.5" customHeight="1" x14ac:dyDescent="0.25">
      <c r="A652" s="128"/>
      <c r="B652" s="128"/>
      <c r="C652" s="28"/>
      <c r="D652" s="28" t="s">
        <v>5</v>
      </c>
      <c r="E652" s="25">
        <f t="shared" ref="E652:F655" si="17">E658+E663</f>
        <v>74.2</v>
      </c>
      <c r="F652" s="25">
        <f t="shared" si="17"/>
        <v>61.7</v>
      </c>
      <c r="G652" s="26">
        <f>F652/E652*100</f>
        <v>83.153638814016176</v>
      </c>
      <c r="H652" s="175"/>
    </row>
    <row r="653" spans="1:8" ht="16.5" customHeight="1" x14ac:dyDescent="0.25">
      <c r="A653" s="128"/>
      <c r="B653" s="128"/>
      <c r="C653" s="28"/>
      <c r="D653" s="28" t="s">
        <v>6</v>
      </c>
      <c r="E653" s="25">
        <f t="shared" si="17"/>
        <v>934.8</v>
      </c>
      <c r="F653" s="25">
        <f t="shared" si="17"/>
        <v>934.8</v>
      </c>
      <c r="G653" s="26">
        <v>0</v>
      </c>
      <c r="H653" s="175"/>
    </row>
    <row r="654" spans="1:8" ht="16.5" customHeight="1" x14ac:dyDescent="0.25">
      <c r="A654" s="128"/>
      <c r="B654" s="128"/>
      <c r="C654" s="28"/>
      <c r="D654" s="28" t="s">
        <v>23</v>
      </c>
      <c r="E654" s="25">
        <f t="shared" si="17"/>
        <v>0</v>
      </c>
      <c r="F654" s="25">
        <f t="shared" si="17"/>
        <v>0</v>
      </c>
      <c r="G654" s="26">
        <v>0</v>
      </c>
      <c r="H654" s="175"/>
    </row>
    <row r="655" spans="1:8" ht="16.5" customHeight="1" x14ac:dyDescent="0.25">
      <c r="A655" s="128"/>
      <c r="B655" s="128"/>
      <c r="C655" s="28"/>
      <c r="D655" s="28" t="s">
        <v>9</v>
      </c>
      <c r="E655" s="25">
        <f t="shared" si="17"/>
        <v>0</v>
      </c>
      <c r="F655" s="25">
        <f t="shared" si="17"/>
        <v>0</v>
      </c>
      <c r="G655" s="26">
        <v>0</v>
      </c>
      <c r="H655" s="175"/>
    </row>
    <row r="656" spans="1:8" ht="16.5" customHeight="1" x14ac:dyDescent="0.25">
      <c r="A656" s="120" t="s">
        <v>271</v>
      </c>
      <c r="B656" s="120"/>
      <c r="C656" s="120"/>
      <c r="D656" s="120"/>
      <c r="E656" s="120"/>
      <c r="F656" s="120"/>
      <c r="G656" s="120"/>
      <c r="H656" s="120"/>
    </row>
    <row r="657" spans="1:8" ht="16.5" customHeight="1" x14ac:dyDescent="0.25">
      <c r="A657" s="127" t="s">
        <v>36</v>
      </c>
      <c r="B657" s="127" t="s">
        <v>272</v>
      </c>
      <c r="C657" s="94"/>
      <c r="D657" s="59" t="s">
        <v>4</v>
      </c>
      <c r="E657" s="43">
        <f>E658+E659+E660+E661</f>
        <v>984</v>
      </c>
      <c r="F657" s="43">
        <f>F658+F659+F660+F661</f>
        <v>984</v>
      </c>
      <c r="G657" s="52">
        <f>F657/E657*100</f>
        <v>100</v>
      </c>
      <c r="H657" s="127" t="s">
        <v>49</v>
      </c>
    </row>
    <row r="658" spans="1:8" ht="16.5" customHeight="1" x14ac:dyDescent="0.25">
      <c r="A658" s="127"/>
      <c r="B658" s="127"/>
      <c r="C658" s="94"/>
      <c r="D658" s="12" t="s">
        <v>5</v>
      </c>
      <c r="E658" s="12" t="s">
        <v>380</v>
      </c>
      <c r="F658" s="12" t="s">
        <v>380</v>
      </c>
      <c r="G658" s="11">
        <f>F658/E658*100</f>
        <v>100</v>
      </c>
      <c r="H658" s="127"/>
    </row>
    <row r="659" spans="1:8" ht="16.5" customHeight="1" x14ac:dyDescent="0.25">
      <c r="A659" s="127"/>
      <c r="B659" s="127"/>
      <c r="C659" s="94"/>
      <c r="D659" s="12" t="s">
        <v>6</v>
      </c>
      <c r="E659" s="12" t="s">
        <v>381</v>
      </c>
      <c r="F659" s="12" t="s">
        <v>381</v>
      </c>
      <c r="G659" s="11">
        <f>F659/E659*100</f>
        <v>100</v>
      </c>
      <c r="H659" s="127"/>
    </row>
    <row r="660" spans="1:8" ht="16.5" customHeight="1" x14ac:dyDescent="0.25">
      <c r="A660" s="127"/>
      <c r="B660" s="127"/>
      <c r="C660" s="94"/>
      <c r="D660" s="12" t="s">
        <v>23</v>
      </c>
      <c r="E660" s="12" t="s">
        <v>138</v>
      </c>
      <c r="F660" s="12" t="s">
        <v>312</v>
      </c>
      <c r="G660" s="11">
        <v>0</v>
      </c>
      <c r="H660" s="127"/>
    </row>
    <row r="661" spans="1:8" ht="16.5" customHeight="1" x14ac:dyDescent="0.25">
      <c r="A661" s="127"/>
      <c r="B661" s="127"/>
      <c r="C661" s="94"/>
      <c r="D661" s="12" t="s">
        <v>9</v>
      </c>
      <c r="E661" s="12" t="s">
        <v>138</v>
      </c>
      <c r="F661" s="12" t="s">
        <v>312</v>
      </c>
      <c r="G661" s="11">
        <v>0</v>
      </c>
      <c r="H661" s="127"/>
    </row>
    <row r="662" spans="1:8" ht="16.5" customHeight="1" x14ac:dyDescent="0.25">
      <c r="A662" s="127" t="s">
        <v>37</v>
      </c>
      <c r="B662" s="127" t="s">
        <v>273</v>
      </c>
      <c r="C662" s="94"/>
      <c r="D662" s="59" t="s">
        <v>4</v>
      </c>
      <c r="E662" s="52">
        <f>E663+E664+E665+E666</f>
        <v>25</v>
      </c>
      <c r="F662" s="59">
        <f>F663+F664+F665+F666</f>
        <v>12.5</v>
      </c>
      <c r="G662" s="52">
        <f>F662/E662*100</f>
        <v>50</v>
      </c>
      <c r="H662" s="127" t="s">
        <v>49</v>
      </c>
    </row>
    <row r="663" spans="1:8" ht="16.5" customHeight="1" x14ac:dyDescent="0.25">
      <c r="A663" s="127"/>
      <c r="B663" s="127"/>
      <c r="C663" s="94"/>
      <c r="D663" s="12" t="s">
        <v>5</v>
      </c>
      <c r="E663" s="11">
        <v>25</v>
      </c>
      <c r="F663" s="12" t="s">
        <v>274</v>
      </c>
      <c r="G663" s="11">
        <f>F663/E663*100</f>
        <v>50</v>
      </c>
      <c r="H663" s="127"/>
    </row>
    <row r="664" spans="1:8" ht="16.5" customHeight="1" x14ac:dyDescent="0.25">
      <c r="A664" s="127"/>
      <c r="B664" s="127"/>
      <c r="C664" s="94"/>
      <c r="D664" s="12" t="s">
        <v>6</v>
      </c>
      <c r="E664" s="31">
        <v>0</v>
      </c>
      <c r="F664" s="12" t="s">
        <v>312</v>
      </c>
      <c r="G664" s="11">
        <v>0</v>
      </c>
      <c r="H664" s="127"/>
    </row>
    <row r="665" spans="1:8" ht="15" customHeight="1" x14ac:dyDescent="0.25">
      <c r="A665" s="127"/>
      <c r="B665" s="127"/>
      <c r="C665" s="94"/>
      <c r="D665" s="12" t="s">
        <v>23</v>
      </c>
      <c r="E665" s="31">
        <v>0</v>
      </c>
      <c r="F665" s="12" t="s">
        <v>312</v>
      </c>
      <c r="G665" s="11">
        <v>0</v>
      </c>
      <c r="H665" s="127"/>
    </row>
    <row r="666" spans="1:8" ht="16.5" customHeight="1" x14ac:dyDescent="0.25">
      <c r="A666" s="127"/>
      <c r="B666" s="127"/>
      <c r="C666" s="94"/>
      <c r="D666" s="12" t="s">
        <v>9</v>
      </c>
      <c r="E666" s="31">
        <v>0</v>
      </c>
      <c r="F666" s="12" t="s">
        <v>312</v>
      </c>
      <c r="G666" s="11">
        <v>0</v>
      </c>
      <c r="H666" s="127"/>
    </row>
    <row r="667" spans="1:8" ht="16.5" customHeight="1" x14ac:dyDescent="0.25">
      <c r="A667" s="128" t="s">
        <v>251</v>
      </c>
      <c r="B667" s="128" t="s">
        <v>275</v>
      </c>
      <c r="C667" s="28"/>
      <c r="D667" s="72" t="s">
        <v>4</v>
      </c>
      <c r="E667" s="54">
        <f>E668+E669+E670+E671</f>
        <v>24876.670000000002</v>
      </c>
      <c r="F667" s="72">
        <f>F668+F669+F670+F671</f>
        <v>24858.66</v>
      </c>
      <c r="G667" s="55">
        <f>F667/E667*100</f>
        <v>99.92760285038149</v>
      </c>
      <c r="H667" s="129" t="s">
        <v>255</v>
      </c>
    </row>
    <row r="668" spans="1:8" ht="16.5" customHeight="1" x14ac:dyDescent="0.25">
      <c r="A668" s="128"/>
      <c r="B668" s="128"/>
      <c r="C668" s="28"/>
      <c r="D668" s="72" t="s">
        <v>5</v>
      </c>
      <c r="E668" s="54">
        <f t="shared" ref="E668:F671" si="18">E674</f>
        <v>1260.93</v>
      </c>
      <c r="F668" s="72">
        <f t="shared" si="18"/>
        <v>1242.93</v>
      </c>
      <c r="G668" s="55">
        <f>F668/E668*100</f>
        <v>98.572482215507605</v>
      </c>
      <c r="H668" s="129"/>
    </row>
    <row r="669" spans="1:8" ht="16.5" customHeight="1" x14ac:dyDescent="0.25">
      <c r="A669" s="128"/>
      <c r="B669" s="128"/>
      <c r="C669" s="28"/>
      <c r="D669" s="72" t="s">
        <v>6</v>
      </c>
      <c r="E669" s="54">
        <f t="shared" si="18"/>
        <v>23615.74</v>
      </c>
      <c r="F669" s="72">
        <f t="shared" si="18"/>
        <v>23615.73</v>
      </c>
      <c r="G669" s="55">
        <f>F669/E669*100</f>
        <v>99.999957655360362</v>
      </c>
      <c r="H669" s="129"/>
    </row>
    <row r="670" spans="1:8" ht="16.5" customHeight="1" x14ac:dyDescent="0.25">
      <c r="A670" s="128"/>
      <c r="B670" s="128"/>
      <c r="C670" s="28"/>
      <c r="D670" s="72" t="s">
        <v>23</v>
      </c>
      <c r="E670" s="54">
        <f t="shared" si="18"/>
        <v>0</v>
      </c>
      <c r="F670" s="54" t="str">
        <f>F676</f>
        <v>0,0</v>
      </c>
      <c r="G670" s="55">
        <v>0</v>
      </c>
      <c r="H670" s="129"/>
    </row>
    <row r="671" spans="1:8" ht="16.5" customHeight="1" x14ac:dyDescent="0.25">
      <c r="A671" s="128"/>
      <c r="B671" s="128"/>
      <c r="C671" s="28"/>
      <c r="D671" s="72" t="s">
        <v>9</v>
      </c>
      <c r="E671" s="54">
        <f t="shared" si="18"/>
        <v>0</v>
      </c>
      <c r="F671" s="54">
        <f t="shared" ref="F671" si="19">F677</f>
        <v>0</v>
      </c>
      <c r="G671" s="55">
        <v>0</v>
      </c>
      <c r="H671" s="129"/>
    </row>
    <row r="672" spans="1:8" ht="16.5" customHeight="1" x14ac:dyDescent="0.25">
      <c r="A672" s="120" t="s">
        <v>276</v>
      </c>
      <c r="B672" s="120"/>
      <c r="C672" s="120"/>
      <c r="D672" s="120"/>
      <c r="E672" s="120"/>
      <c r="F672" s="120"/>
      <c r="G672" s="120"/>
      <c r="H672" s="120"/>
    </row>
    <row r="673" spans="1:8" ht="16.5" customHeight="1" x14ac:dyDescent="0.25">
      <c r="A673" s="127" t="s">
        <v>38</v>
      </c>
      <c r="B673" s="127" t="s">
        <v>277</v>
      </c>
      <c r="C673" s="127"/>
      <c r="D673" s="59" t="s">
        <v>4</v>
      </c>
      <c r="E673" s="43">
        <f>E674+E675+E676+E677</f>
        <v>24876.670000000002</v>
      </c>
      <c r="F673" s="43">
        <f>F674+F675+F676+F677</f>
        <v>24858.66</v>
      </c>
      <c r="G673" s="52">
        <f>F673/E673*100</f>
        <v>99.92760285038149</v>
      </c>
      <c r="H673" s="127" t="s">
        <v>255</v>
      </c>
    </row>
    <row r="674" spans="1:8" ht="16.5" customHeight="1" x14ac:dyDescent="0.25">
      <c r="A674" s="127"/>
      <c r="B674" s="127"/>
      <c r="C674" s="127"/>
      <c r="D674" s="12" t="s">
        <v>5</v>
      </c>
      <c r="E674" s="31">
        <f>E679+E684</f>
        <v>1260.93</v>
      </c>
      <c r="F674" s="31">
        <f>F679+F684</f>
        <v>1242.93</v>
      </c>
      <c r="G674" s="11">
        <f>F674/E674*100</f>
        <v>98.572482215507605</v>
      </c>
      <c r="H674" s="127"/>
    </row>
    <row r="675" spans="1:8" ht="16.5" customHeight="1" x14ac:dyDescent="0.25">
      <c r="A675" s="127"/>
      <c r="B675" s="127"/>
      <c r="C675" s="127"/>
      <c r="D675" s="12" t="s">
        <v>6</v>
      </c>
      <c r="E675" s="31">
        <f>E680+E685</f>
        <v>23615.74</v>
      </c>
      <c r="F675" s="31">
        <v>23615.73</v>
      </c>
      <c r="G675" s="11">
        <f>F675/E675*100</f>
        <v>99.999957655360362</v>
      </c>
      <c r="H675" s="127"/>
    </row>
    <row r="676" spans="1:8" ht="16.5" customHeight="1" x14ac:dyDescent="0.25">
      <c r="A676" s="127"/>
      <c r="B676" s="127"/>
      <c r="C676" s="127"/>
      <c r="D676" s="12" t="s">
        <v>23</v>
      </c>
      <c r="E676" s="31">
        <f>E681+E686</f>
        <v>0</v>
      </c>
      <c r="F676" s="31" t="s">
        <v>312</v>
      </c>
      <c r="G676" s="11">
        <v>0</v>
      </c>
      <c r="H676" s="127"/>
    </row>
    <row r="677" spans="1:8" ht="16.5" customHeight="1" x14ac:dyDescent="0.25">
      <c r="A677" s="127"/>
      <c r="B677" s="127"/>
      <c r="C677" s="127"/>
      <c r="D677" s="12" t="s">
        <v>9</v>
      </c>
      <c r="E677" s="31">
        <f>E682+E687</f>
        <v>0</v>
      </c>
      <c r="F677" s="31">
        <v>0</v>
      </c>
      <c r="G677" s="11">
        <v>0</v>
      </c>
      <c r="H677" s="127"/>
    </row>
    <row r="678" spans="1:8" ht="16.5" customHeight="1" x14ac:dyDescent="0.25">
      <c r="A678" s="119" t="s">
        <v>209</v>
      </c>
      <c r="B678" s="119" t="s">
        <v>278</v>
      </c>
      <c r="C678" s="29"/>
      <c r="D678" s="73" t="s">
        <v>4</v>
      </c>
      <c r="E678" s="57">
        <f>E679+E680+E681+E682</f>
        <v>24858.670000000002</v>
      </c>
      <c r="F678" s="57">
        <f>F679+F680+F681+F682</f>
        <v>24858.66</v>
      </c>
      <c r="G678" s="65">
        <f>F678/E678*100</f>
        <v>99.999959772586379</v>
      </c>
      <c r="H678" s="119" t="s">
        <v>256</v>
      </c>
    </row>
    <row r="679" spans="1:8" ht="16.5" customHeight="1" x14ac:dyDescent="0.25">
      <c r="A679" s="119"/>
      <c r="B679" s="119"/>
      <c r="C679" s="29"/>
      <c r="D679" s="29" t="s">
        <v>5</v>
      </c>
      <c r="E679" s="18">
        <v>1242.93</v>
      </c>
      <c r="F679" s="18">
        <v>1242.93</v>
      </c>
      <c r="G679" s="19">
        <f>F679/E679*100</f>
        <v>100</v>
      </c>
      <c r="H679" s="119"/>
    </row>
    <row r="680" spans="1:8" ht="16.5" customHeight="1" x14ac:dyDescent="0.25">
      <c r="A680" s="119"/>
      <c r="B680" s="119"/>
      <c r="C680" s="29"/>
      <c r="D680" s="29" t="s">
        <v>6</v>
      </c>
      <c r="E680" s="18">
        <v>23615.74</v>
      </c>
      <c r="F680" s="18">
        <v>23615.73</v>
      </c>
      <c r="G680" s="19">
        <f>F680/E680*100</f>
        <v>99.999957655360362</v>
      </c>
      <c r="H680" s="119"/>
    </row>
    <row r="681" spans="1:8" ht="16.5" customHeight="1" x14ac:dyDescent="0.25">
      <c r="A681" s="119"/>
      <c r="B681" s="119"/>
      <c r="C681" s="29"/>
      <c r="D681" s="29" t="s">
        <v>23</v>
      </c>
      <c r="E681" s="18">
        <v>0</v>
      </c>
      <c r="F681" s="18" t="s">
        <v>312</v>
      </c>
      <c r="G681" s="19">
        <v>0</v>
      </c>
      <c r="H681" s="119"/>
    </row>
    <row r="682" spans="1:8" ht="16.5" customHeight="1" x14ac:dyDescent="0.25">
      <c r="A682" s="119"/>
      <c r="B682" s="119"/>
      <c r="C682" s="29"/>
      <c r="D682" s="29" t="s">
        <v>9</v>
      </c>
      <c r="E682" s="18">
        <v>0</v>
      </c>
      <c r="F682" s="18" t="s">
        <v>312</v>
      </c>
      <c r="G682" s="19">
        <v>0</v>
      </c>
      <c r="H682" s="119"/>
    </row>
    <row r="683" spans="1:8" ht="16.5" customHeight="1" x14ac:dyDescent="0.25">
      <c r="A683" s="119" t="s">
        <v>211</v>
      </c>
      <c r="B683" s="119" t="s">
        <v>320</v>
      </c>
      <c r="C683" s="29"/>
      <c r="D683" s="73" t="s">
        <v>4</v>
      </c>
      <c r="E683" s="57">
        <f>E684+E685+E686+E687</f>
        <v>18</v>
      </c>
      <c r="F683" s="57" t="s">
        <v>312</v>
      </c>
      <c r="G683" s="65">
        <f>F683/E683*100</f>
        <v>0</v>
      </c>
      <c r="H683" s="119" t="s">
        <v>49</v>
      </c>
    </row>
    <row r="684" spans="1:8" ht="16.5" customHeight="1" x14ac:dyDescent="0.25">
      <c r="A684" s="119"/>
      <c r="B684" s="119"/>
      <c r="C684" s="29"/>
      <c r="D684" s="29" t="s">
        <v>5</v>
      </c>
      <c r="E684" s="18">
        <v>18</v>
      </c>
      <c r="F684" s="18" t="s">
        <v>312</v>
      </c>
      <c r="G684" s="19">
        <f>F684/E684*100</f>
        <v>0</v>
      </c>
      <c r="H684" s="119"/>
    </row>
    <row r="685" spans="1:8" ht="16.5" customHeight="1" x14ac:dyDescent="0.25">
      <c r="A685" s="119"/>
      <c r="B685" s="119"/>
      <c r="C685" s="29"/>
      <c r="D685" s="29" t="s">
        <v>6</v>
      </c>
      <c r="E685" s="18">
        <v>0</v>
      </c>
      <c r="F685" s="18" t="s">
        <v>312</v>
      </c>
      <c r="G685" s="19">
        <v>0</v>
      </c>
      <c r="H685" s="119"/>
    </row>
    <row r="686" spans="1:8" ht="16.5" customHeight="1" x14ac:dyDescent="0.25">
      <c r="A686" s="119"/>
      <c r="B686" s="119"/>
      <c r="C686" s="29"/>
      <c r="D686" s="29" t="s">
        <v>23</v>
      </c>
      <c r="E686" s="18">
        <v>0</v>
      </c>
      <c r="F686" s="18" t="s">
        <v>312</v>
      </c>
      <c r="G686" s="19">
        <v>0</v>
      </c>
      <c r="H686" s="119"/>
    </row>
    <row r="687" spans="1:8" ht="16.5" customHeight="1" x14ac:dyDescent="0.25">
      <c r="A687" s="119"/>
      <c r="B687" s="119"/>
      <c r="C687" s="29"/>
      <c r="D687" s="29" t="s">
        <v>9</v>
      </c>
      <c r="E687" s="18">
        <v>0</v>
      </c>
      <c r="F687" s="18" t="s">
        <v>312</v>
      </c>
      <c r="G687" s="19">
        <v>0</v>
      </c>
      <c r="H687" s="119"/>
    </row>
    <row r="688" spans="1:8" ht="16.5" customHeight="1" x14ac:dyDescent="0.25">
      <c r="A688" s="130" t="s">
        <v>354</v>
      </c>
      <c r="B688" s="130" t="s">
        <v>279</v>
      </c>
      <c r="C688" s="110"/>
      <c r="D688" s="109" t="s">
        <v>4</v>
      </c>
      <c r="E688" s="35">
        <f>E698</f>
        <v>0</v>
      </c>
      <c r="F688" s="109" t="s">
        <v>312</v>
      </c>
      <c r="G688" s="35">
        <v>0</v>
      </c>
      <c r="H688" s="131" t="s">
        <v>241</v>
      </c>
    </row>
    <row r="689" spans="1:8" ht="16.5" customHeight="1" x14ac:dyDescent="0.25">
      <c r="A689" s="131"/>
      <c r="B689" s="130"/>
      <c r="C689" s="110"/>
      <c r="D689" s="109" t="s">
        <v>5</v>
      </c>
      <c r="E689" s="35">
        <f>E699</f>
        <v>0</v>
      </c>
      <c r="F689" s="109" t="s">
        <v>312</v>
      </c>
      <c r="G689" s="35">
        <v>0</v>
      </c>
      <c r="H689" s="131"/>
    </row>
    <row r="690" spans="1:8" ht="16.5" customHeight="1" x14ac:dyDescent="0.25">
      <c r="A690" s="131"/>
      <c r="B690" s="130"/>
      <c r="C690" s="110"/>
      <c r="D690" s="109" t="s">
        <v>6</v>
      </c>
      <c r="E690" s="35">
        <v>0</v>
      </c>
      <c r="F690" s="109" t="s">
        <v>312</v>
      </c>
      <c r="G690" s="35">
        <v>0</v>
      </c>
      <c r="H690" s="131"/>
    </row>
    <row r="691" spans="1:8" ht="16.5" customHeight="1" x14ac:dyDescent="0.25">
      <c r="A691" s="131"/>
      <c r="B691" s="130"/>
      <c r="C691" s="110"/>
      <c r="D691" s="109" t="s">
        <v>23</v>
      </c>
      <c r="E691" s="35">
        <v>0</v>
      </c>
      <c r="F691" s="109" t="s">
        <v>312</v>
      </c>
      <c r="G691" s="35">
        <v>0</v>
      </c>
      <c r="H691" s="131"/>
    </row>
    <row r="692" spans="1:8" ht="16.5" customHeight="1" x14ac:dyDescent="0.25">
      <c r="A692" s="131"/>
      <c r="B692" s="130"/>
      <c r="C692" s="110"/>
      <c r="D692" s="109" t="s">
        <v>9</v>
      </c>
      <c r="E692" s="35"/>
      <c r="F692" s="109"/>
      <c r="G692" s="35"/>
      <c r="H692" s="131"/>
    </row>
    <row r="693" spans="1:8" ht="16.5" customHeight="1" x14ac:dyDescent="0.25">
      <c r="A693" s="131"/>
      <c r="B693" s="130"/>
      <c r="C693" s="110"/>
      <c r="D693" s="188" t="s">
        <v>340</v>
      </c>
      <c r="E693" s="188"/>
      <c r="F693" s="188"/>
      <c r="G693" s="188"/>
      <c r="H693" s="131"/>
    </row>
    <row r="694" spans="1:8" ht="16.5" customHeight="1" x14ac:dyDescent="0.25">
      <c r="A694" s="131"/>
      <c r="B694" s="130"/>
      <c r="C694" s="110"/>
      <c r="D694" s="109" t="s">
        <v>4</v>
      </c>
      <c r="E694" s="35">
        <f>E695+E696</f>
        <v>850</v>
      </c>
      <c r="F694" s="35">
        <f>F695+F696</f>
        <v>850</v>
      </c>
      <c r="G694" s="35">
        <f>F694/E694*100</f>
        <v>100</v>
      </c>
      <c r="H694" s="131"/>
    </row>
    <row r="695" spans="1:8" ht="16.5" customHeight="1" x14ac:dyDescent="0.25">
      <c r="A695" s="131"/>
      <c r="B695" s="130"/>
      <c r="C695" s="110"/>
      <c r="D695" s="109" t="s">
        <v>6</v>
      </c>
      <c r="E695" s="35">
        <v>398</v>
      </c>
      <c r="F695" s="112" t="s">
        <v>341</v>
      </c>
      <c r="G695" s="35">
        <f>F695/E695*100</f>
        <v>100</v>
      </c>
      <c r="H695" s="131"/>
    </row>
    <row r="696" spans="1:8" ht="16.5" customHeight="1" x14ac:dyDescent="0.25">
      <c r="A696" s="131"/>
      <c r="B696" s="130"/>
      <c r="C696" s="110"/>
      <c r="D696" s="109" t="s">
        <v>9</v>
      </c>
      <c r="E696" s="35">
        <v>452</v>
      </c>
      <c r="F696" s="112" t="s">
        <v>342</v>
      </c>
      <c r="G696" s="35">
        <f>F696/E696*100</f>
        <v>100</v>
      </c>
      <c r="H696" s="131"/>
    </row>
    <row r="697" spans="1:8" ht="16.5" customHeight="1" x14ac:dyDescent="0.25">
      <c r="A697" s="120" t="s">
        <v>280</v>
      </c>
      <c r="B697" s="120"/>
      <c r="C697" s="120"/>
      <c r="D697" s="120"/>
      <c r="E697" s="120"/>
      <c r="F697" s="120"/>
      <c r="G697" s="120"/>
      <c r="H697" s="120"/>
    </row>
    <row r="698" spans="1:8" ht="16.5" customHeight="1" x14ac:dyDescent="0.25">
      <c r="A698" s="127" t="s">
        <v>3</v>
      </c>
      <c r="B698" s="127" t="s">
        <v>281</v>
      </c>
      <c r="C698" s="127"/>
      <c r="D698" s="108" t="s">
        <v>4</v>
      </c>
      <c r="E698" s="11">
        <v>0</v>
      </c>
      <c r="F698" s="108" t="s">
        <v>312</v>
      </c>
      <c r="G698" s="11">
        <v>0</v>
      </c>
      <c r="H698" s="127" t="s">
        <v>343</v>
      </c>
    </row>
    <row r="699" spans="1:8" ht="16.5" customHeight="1" x14ac:dyDescent="0.25">
      <c r="A699" s="127"/>
      <c r="B699" s="127"/>
      <c r="C699" s="127"/>
      <c r="D699" s="108" t="s">
        <v>5</v>
      </c>
      <c r="E699" s="11">
        <v>0</v>
      </c>
      <c r="F699" s="108" t="s">
        <v>312</v>
      </c>
      <c r="G699" s="11">
        <v>0</v>
      </c>
      <c r="H699" s="127"/>
    </row>
    <row r="700" spans="1:8" ht="16.5" customHeight="1" x14ac:dyDescent="0.25">
      <c r="A700" s="127"/>
      <c r="B700" s="127"/>
      <c r="C700" s="127"/>
      <c r="D700" s="108" t="s">
        <v>6</v>
      </c>
      <c r="E700" s="11">
        <v>0</v>
      </c>
      <c r="F700" s="108" t="s">
        <v>312</v>
      </c>
      <c r="G700" s="11">
        <v>0</v>
      </c>
      <c r="H700" s="127"/>
    </row>
    <row r="701" spans="1:8" ht="16.5" customHeight="1" x14ac:dyDescent="0.25">
      <c r="A701" s="127"/>
      <c r="B701" s="127"/>
      <c r="C701" s="127"/>
      <c r="D701" s="108" t="s">
        <v>23</v>
      </c>
      <c r="E701" s="11">
        <v>0</v>
      </c>
      <c r="F701" s="108" t="s">
        <v>312</v>
      </c>
      <c r="G701" s="11">
        <v>0</v>
      </c>
      <c r="H701" s="127"/>
    </row>
    <row r="702" spans="1:8" ht="16.5" customHeight="1" x14ac:dyDescent="0.25">
      <c r="A702" s="127"/>
      <c r="B702" s="127"/>
      <c r="C702" s="127"/>
      <c r="D702" s="108" t="s">
        <v>9</v>
      </c>
      <c r="E702" s="11">
        <v>0</v>
      </c>
      <c r="F702" s="108" t="s">
        <v>312</v>
      </c>
      <c r="G702" s="11">
        <v>0</v>
      </c>
      <c r="H702" s="127"/>
    </row>
    <row r="703" spans="1:8" ht="16.5" customHeight="1" x14ac:dyDescent="0.25">
      <c r="A703" s="127"/>
      <c r="B703" s="127"/>
      <c r="C703" s="127"/>
      <c r="D703" s="189" t="s">
        <v>340</v>
      </c>
      <c r="E703" s="189"/>
      <c r="F703" s="189"/>
      <c r="G703" s="189"/>
      <c r="H703" s="127"/>
    </row>
    <row r="704" spans="1:8" ht="16.5" customHeight="1" x14ac:dyDescent="0.25">
      <c r="A704" s="127"/>
      <c r="B704" s="127"/>
      <c r="C704" s="127"/>
      <c r="D704" s="108" t="s">
        <v>4</v>
      </c>
      <c r="E704" s="11">
        <f>E705+E706</f>
        <v>850</v>
      </c>
      <c r="F704" s="11">
        <f>F705+F706</f>
        <v>850</v>
      </c>
      <c r="G704" s="11">
        <f>F704/E704*100</f>
        <v>100</v>
      </c>
      <c r="H704" s="127"/>
    </row>
    <row r="705" spans="1:8" ht="16.5" customHeight="1" x14ac:dyDescent="0.25">
      <c r="A705" s="127"/>
      <c r="B705" s="127"/>
      <c r="C705" s="127"/>
      <c r="D705" s="108" t="s">
        <v>6</v>
      </c>
      <c r="E705" s="11">
        <v>398</v>
      </c>
      <c r="F705" s="11" t="s">
        <v>341</v>
      </c>
      <c r="G705" s="11">
        <f>F705/E705*100</f>
        <v>100</v>
      </c>
      <c r="H705" s="127"/>
    </row>
    <row r="706" spans="1:8" ht="16.5" customHeight="1" x14ac:dyDescent="0.25">
      <c r="A706" s="127"/>
      <c r="B706" s="127"/>
      <c r="C706" s="127"/>
      <c r="D706" s="108" t="s">
        <v>5</v>
      </c>
      <c r="E706" s="11">
        <v>452</v>
      </c>
      <c r="F706" s="11" t="s">
        <v>342</v>
      </c>
      <c r="G706" s="11">
        <f>F706/E706*100</f>
        <v>100</v>
      </c>
      <c r="H706" s="127"/>
    </row>
    <row r="707" spans="1:8" ht="16.5" customHeight="1" x14ac:dyDescent="0.25">
      <c r="A707" s="130" t="s">
        <v>355</v>
      </c>
      <c r="B707" s="130" t="s">
        <v>282</v>
      </c>
      <c r="C707" s="95"/>
      <c r="D707" s="33" t="s">
        <v>4</v>
      </c>
      <c r="E707" s="34">
        <f>E708+E709+E710+E711</f>
        <v>380.52</v>
      </c>
      <c r="F707" s="74" t="s">
        <v>312</v>
      </c>
      <c r="G707" s="35">
        <f t="shared" ref="G707:G709" si="20">F707/E707*100</f>
        <v>0</v>
      </c>
      <c r="H707" s="131" t="s">
        <v>284</v>
      </c>
    </row>
    <row r="708" spans="1:8" ht="16.5" customHeight="1" x14ac:dyDescent="0.25">
      <c r="A708" s="131"/>
      <c r="B708" s="130"/>
      <c r="C708" s="95"/>
      <c r="D708" s="33" t="s">
        <v>5</v>
      </c>
      <c r="E708" s="34">
        <f>E714+E719</f>
        <v>28.52</v>
      </c>
      <c r="F708" s="74" t="s">
        <v>312</v>
      </c>
      <c r="G708" s="35">
        <f t="shared" si="20"/>
        <v>0</v>
      </c>
      <c r="H708" s="131"/>
    </row>
    <row r="709" spans="1:8" ht="16.5" customHeight="1" x14ac:dyDescent="0.25">
      <c r="A709" s="131"/>
      <c r="B709" s="130"/>
      <c r="C709" s="95"/>
      <c r="D709" s="33" t="s">
        <v>6</v>
      </c>
      <c r="E709" s="34">
        <f>E715+E720</f>
        <v>352</v>
      </c>
      <c r="F709" s="74" t="s">
        <v>312</v>
      </c>
      <c r="G709" s="35">
        <f t="shared" si="20"/>
        <v>0</v>
      </c>
      <c r="H709" s="131"/>
    </row>
    <row r="710" spans="1:8" ht="16.5" customHeight="1" x14ac:dyDescent="0.25">
      <c r="A710" s="131"/>
      <c r="B710" s="130"/>
      <c r="C710" s="95"/>
      <c r="D710" s="33" t="s">
        <v>23</v>
      </c>
      <c r="E710" s="34">
        <f>E716+E721</f>
        <v>0</v>
      </c>
      <c r="F710" s="74" t="s">
        <v>312</v>
      </c>
      <c r="G710" s="35">
        <v>0</v>
      </c>
      <c r="H710" s="131"/>
    </row>
    <row r="711" spans="1:8" ht="16.5" customHeight="1" x14ac:dyDescent="0.25">
      <c r="A711" s="131"/>
      <c r="B711" s="130"/>
      <c r="C711" s="95"/>
      <c r="D711" s="33" t="s">
        <v>9</v>
      </c>
      <c r="E711" s="34">
        <f>E717+E722</f>
        <v>0</v>
      </c>
      <c r="F711" s="74" t="s">
        <v>312</v>
      </c>
      <c r="G711" s="35">
        <v>0</v>
      </c>
      <c r="H711" s="131"/>
    </row>
    <row r="712" spans="1:8" ht="16.5" customHeight="1" x14ac:dyDescent="0.25">
      <c r="A712" s="120" t="s">
        <v>283</v>
      </c>
      <c r="B712" s="120"/>
      <c r="C712" s="120"/>
      <c r="D712" s="120"/>
      <c r="E712" s="120"/>
      <c r="F712" s="120"/>
      <c r="G712" s="120"/>
      <c r="H712" s="120"/>
    </row>
    <row r="713" spans="1:8" ht="16.5" customHeight="1" x14ac:dyDescent="0.25">
      <c r="A713" s="127" t="s">
        <v>146</v>
      </c>
      <c r="B713" s="127" t="s">
        <v>285</v>
      </c>
      <c r="C713" s="12"/>
      <c r="D713" s="59" t="s">
        <v>4</v>
      </c>
      <c r="E713" s="43">
        <f>E714+E715+E716+E717</f>
        <v>10</v>
      </c>
      <c r="F713" s="43">
        <f>F714+F715+F716+F717</f>
        <v>0</v>
      </c>
      <c r="G713" s="52">
        <f>F713/E713*100</f>
        <v>0</v>
      </c>
      <c r="H713" s="127" t="s">
        <v>49</v>
      </c>
    </row>
    <row r="714" spans="1:8" ht="16.5" customHeight="1" x14ac:dyDescent="0.25">
      <c r="A714" s="127"/>
      <c r="B714" s="127"/>
      <c r="C714" s="12"/>
      <c r="D714" s="12" t="s">
        <v>5</v>
      </c>
      <c r="E714" s="31">
        <v>10</v>
      </c>
      <c r="F714" s="31">
        <v>0</v>
      </c>
      <c r="G714" s="11">
        <f>F714/E714*100</f>
        <v>0</v>
      </c>
      <c r="H714" s="127"/>
    </row>
    <row r="715" spans="1:8" ht="16.5" customHeight="1" x14ac:dyDescent="0.25">
      <c r="A715" s="127"/>
      <c r="B715" s="127"/>
      <c r="C715" s="12"/>
      <c r="D715" s="12" t="s">
        <v>6</v>
      </c>
      <c r="E715" s="31">
        <v>0</v>
      </c>
      <c r="F715" s="31">
        <v>0</v>
      </c>
      <c r="G715" s="11">
        <v>0</v>
      </c>
      <c r="H715" s="127"/>
    </row>
    <row r="716" spans="1:8" ht="16.5" customHeight="1" x14ac:dyDescent="0.25">
      <c r="A716" s="127"/>
      <c r="B716" s="127"/>
      <c r="C716" s="12"/>
      <c r="D716" s="12" t="s">
        <v>23</v>
      </c>
      <c r="E716" s="31">
        <v>0</v>
      </c>
      <c r="F716" s="31">
        <v>0</v>
      </c>
      <c r="G716" s="11">
        <v>0</v>
      </c>
      <c r="H716" s="127"/>
    </row>
    <row r="717" spans="1:8" ht="16.5" customHeight="1" x14ac:dyDescent="0.25">
      <c r="A717" s="127"/>
      <c r="B717" s="127"/>
      <c r="C717" s="12"/>
      <c r="D717" s="12" t="s">
        <v>9</v>
      </c>
      <c r="E717" s="31">
        <v>0</v>
      </c>
      <c r="F717" s="31">
        <v>0</v>
      </c>
      <c r="G717" s="11">
        <v>0</v>
      </c>
      <c r="H717" s="127"/>
    </row>
    <row r="718" spans="1:8" ht="16.5" customHeight="1" x14ac:dyDescent="0.25">
      <c r="A718" s="127" t="s">
        <v>187</v>
      </c>
      <c r="B718" s="127" t="s">
        <v>286</v>
      </c>
      <c r="C718" s="12"/>
      <c r="D718" s="59" t="s">
        <v>4</v>
      </c>
      <c r="E718" s="43">
        <f>E719+E720+E721+E722</f>
        <v>370.52</v>
      </c>
      <c r="F718" s="43">
        <v>0</v>
      </c>
      <c r="G718" s="52">
        <f>F718/E718*100</f>
        <v>0</v>
      </c>
      <c r="H718" s="127" t="s">
        <v>49</v>
      </c>
    </row>
    <row r="719" spans="1:8" ht="16.5" customHeight="1" x14ac:dyDescent="0.25">
      <c r="A719" s="127"/>
      <c r="B719" s="127"/>
      <c r="C719" s="12"/>
      <c r="D719" s="12" t="s">
        <v>5</v>
      </c>
      <c r="E719" s="31">
        <v>18.52</v>
      </c>
      <c r="F719" s="31">
        <v>0</v>
      </c>
      <c r="G719" s="11">
        <f>F719/E719*100</f>
        <v>0</v>
      </c>
      <c r="H719" s="127"/>
    </row>
    <row r="720" spans="1:8" ht="16.5" customHeight="1" x14ac:dyDescent="0.25">
      <c r="A720" s="127"/>
      <c r="B720" s="127"/>
      <c r="C720" s="12"/>
      <c r="D720" s="12" t="s">
        <v>6</v>
      </c>
      <c r="E720" s="31">
        <v>352</v>
      </c>
      <c r="F720" s="31">
        <v>0</v>
      </c>
      <c r="G720" s="11">
        <f>F720/E720*100</f>
        <v>0</v>
      </c>
      <c r="H720" s="127"/>
    </row>
    <row r="721" spans="1:8" ht="16.5" customHeight="1" x14ac:dyDescent="0.25">
      <c r="A721" s="127"/>
      <c r="B721" s="127"/>
      <c r="C721" s="12"/>
      <c r="D721" s="12" t="s">
        <v>23</v>
      </c>
      <c r="E721" s="31">
        <v>0</v>
      </c>
      <c r="F721" s="31">
        <v>0</v>
      </c>
      <c r="G721" s="11">
        <v>0</v>
      </c>
      <c r="H721" s="127"/>
    </row>
    <row r="722" spans="1:8" ht="16.5" customHeight="1" x14ac:dyDescent="0.25">
      <c r="A722" s="127"/>
      <c r="B722" s="127"/>
      <c r="C722" s="12"/>
      <c r="D722" s="12" t="s">
        <v>9</v>
      </c>
      <c r="E722" s="31">
        <v>0</v>
      </c>
      <c r="F722" s="31">
        <v>0</v>
      </c>
      <c r="G722" s="11">
        <v>0</v>
      </c>
      <c r="H722" s="127"/>
    </row>
    <row r="723" spans="1:8" ht="16.5" customHeight="1" x14ac:dyDescent="0.25">
      <c r="A723" s="130" t="s">
        <v>356</v>
      </c>
      <c r="B723" s="130" t="s">
        <v>287</v>
      </c>
      <c r="C723" s="131"/>
      <c r="D723" s="33" t="s">
        <v>4</v>
      </c>
      <c r="E723" s="34">
        <f>E724+E725+E726+E727</f>
        <v>7897.4270000000006</v>
      </c>
      <c r="F723" s="34">
        <f>F724+F725+F726+F727</f>
        <v>4149.76</v>
      </c>
      <c r="G723" s="35">
        <f>F723/E723*100</f>
        <v>52.545721536900558</v>
      </c>
      <c r="H723" s="131" t="s">
        <v>49</v>
      </c>
    </row>
    <row r="724" spans="1:8" ht="16.5" customHeight="1" x14ac:dyDescent="0.25">
      <c r="A724" s="131"/>
      <c r="B724" s="130"/>
      <c r="C724" s="131"/>
      <c r="D724" s="33" t="s">
        <v>5</v>
      </c>
      <c r="E724" s="34">
        <f t="shared" ref="E724:F727" si="21">E729+E740+E761</f>
        <v>7688.4170000000004</v>
      </c>
      <c r="F724" s="34">
        <f t="shared" si="21"/>
        <v>4018.95</v>
      </c>
      <c r="G724" s="35">
        <f>F724/E724*100</f>
        <v>52.272789053975607</v>
      </c>
      <c r="H724" s="131"/>
    </row>
    <row r="725" spans="1:8" ht="16.5" customHeight="1" x14ac:dyDescent="0.25">
      <c r="A725" s="131"/>
      <c r="B725" s="130"/>
      <c r="C725" s="131"/>
      <c r="D725" s="33" t="s">
        <v>6</v>
      </c>
      <c r="E725" s="34">
        <f t="shared" si="21"/>
        <v>209.01</v>
      </c>
      <c r="F725" s="34">
        <f t="shared" si="21"/>
        <v>130.81</v>
      </c>
      <c r="G725" s="35">
        <f>F725/E725*100</f>
        <v>62.585522223817044</v>
      </c>
      <c r="H725" s="131"/>
    </row>
    <row r="726" spans="1:8" ht="16.5" customHeight="1" x14ac:dyDescent="0.25">
      <c r="A726" s="131"/>
      <c r="B726" s="130"/>
      <c r="C726" s="131"/>
      <c r="D726" s="33" t="s">
        <v>23</v>
      </c>
      <c r="E726" s="34">
        <f t="shared" si="21"/>
        <v>0</v>
      </c>
      <c r="F726" s="34">
        <f t="shared" si="21"/>
        <v>0</v>
      </c>
      <c r="G726" s="35">
        <v>0</v>
      </c>
      <c r="H726" s="131"/>
    </row>
    <row r="727" spans="1:8" ht="16.5" customHeight="1" x14ac:dyDescent="0.25">
      <c r="A727" s="131"/>
      <c r="B727" s="130"/>
      <c r="C727" s="131"/>
      <c r="D727" s="33" t="s">
        <v>9</v>
      </c>
      <c r="E727" s="34">
        <f t="shared" si="21"/>
        <v>0</v>
      </c>
      <c r="F727" s="34">
        <f t="shared" si="21"/>
        <v>0</v>
      </c>
      <c r="G727" s="35">
        <v>0</v>
      </c>
      <c r="H727" s="131"/>
    </row>
    <row r="728" spans="1:8" ht="16.5" customHeight="1" x14ac:dyDescent="0.25">
      <c r="A728" s="128" t="s">
        <v>146</v>
      </c>
      <c r="B728" s="128" t="s">
        <v>289</v>
      </c>
      <c r="C728" s="129"/>
      <c r="D728" s="72" t="s">
        <v>4</v>
      </c>
      <c r="E728" s="54">
        <f>E729+E730+E731+E732</f>
        <v>521.4</v>
      </c>
      <c r="F728" s="54">
        <f>F729+F730+F731+F732</f>
        <v>319.01</v>
      </c>
      <c r="G728" s="55">
        <f>F728/E728*100</f>
        <v>61.183352512466435</v>
      </c>
      <c r="H728" s="129" t="s">
        <v>49</v>
      </c>
    </row>
    <row r="729" spans="1:8" ht="16.5" customHeight="1" x14ac:dyDescent="0.25">
      <c r="A729" s="128"/>
      <c r="B729" s="128"/>
      <c r="C729" s="129"/>
      <c r="D729" s="72" t="s">
        <v>5</v>
      </c>
      <c r="E729" s="54" t="str">
        <f>E735</f>
        <v>312,39</v>
      </c>
      <c r="F729" s="54" t="str">
        <f>F735</f>
        <v>188,20</v>
      </c>
      <c r="G729" s="55">
        <f>F729/E729*100</f>
        <v>60.245206312622045</v>
      </c>
      <c r="H729" s="129"/>
    </row>
    <row r="730" spans="1:8" ht="16.5" customHeight="1" x14ac:dyDescent="0.25">
      <c r="A730" s="128"/>
      <c r="B730" s="128"/>
      <c r="C730" s="129"/>
      <c r="D730" s="72" t="s">
        <v>6</v>
      </c>
      <c r="E730" s="72" t="str">
        <f>E736</f>
        <v>209,01</v>
      </c>
      <c r="F730" s="72" t="str">
        <f>F736</f>
        <v>130,81</v>
      </c>
      <c r="G730" s="55">
        <f>F730/E730*100</f>
        <v>62.585522223817044</v>
      </c>
      <c r="H730" s="129"/>
    </row>
    <row r="731" spans="1:8" ht="16.5" customHeight="1" x14ac:dyDescent="0.25">
      <c r="A731" s="128"/>
      <c r="B731" s="128"/>
      <c r="C731" s="129"/>
      <c r="D731" s="72" t="s">
        <v>23</v>
      </c>
      <c r="E731" s="72" t="s">
        <v>312</v>
      </c>
      <c r="F731" s="72" t="s">
        <v>312</v>
      </c>
      <c r="G731" s="55">
        <v>0</v>
      </c>
      <c r="H731" s="129"/>
    </row>
    <row r="732" spans="1:8" ht="16.5" customHeight="1" x14ac:dyDescent="0.25">
      <c r="A732" s="128"/>
      <c r="B732" s="128"/>
      <c r="C732" s="129"/>
      <c r="D732" s="72" t="s">
        <v>9</v>
      </c>
      <c r="E732" s="72" t="s">
        <v>312</v>
      </c>
      <c r="F732" s="72" t="s">
        <v>312</v>
      </c>
      <c r="G732" s="55">
        <v>0</v>
      </c>
      <c r="H732" s="129"/>
    </row>
    <row r="733" spans="1:8" ht="16.5" customHeight="1" x14ac:dyDescent="0.25">
      <c r="A733" s="120" t="s">
        <v>288</v>
      </c>
      <c r="B733" s="120"/>
      <c r="C733" s="120"/>
      <c r="D733" s="120"/>
      <c r="E733" s="120"/>
      <c r="F733" s="120"/>
      <c r="G733" s="120"/>
      <c r="H733" s="120"/>
    </row>
    <row r="734" spans="1:8" ht="16.5" customHeight="1" x14ac:dyDescent="0.25">
      <c r="A734" s="127" t="s">
        <v>26</v>
      </c>
      <c r="B734" s="127" t="s">
        <v>290</v>
      </c>
      <c r="C734" s="12"/>
      <c r="D734" s="59" t="s">
        <v>4</v>
      </c>
      <c r="E734" s="43">
        <f>E735+E736+E737+E738</f>
        <v>521.4</v>
      </c>
      <c r="F734" s="43">
        <f>F735+F736+F737+F738</f>
        <v>319.01</v>
      </c>
      <c r="G734" s="52">
        <f>F734/E734*100</f>
        <v>61.183352512466435</v>
      </c>
      <c r="H734" s="127" t="s">
        <v>49</v>
      </c>
    </row>
    <row r="735" spans="1:8" ht="16.5" customHeight="1" x14ac:dyDescent="0.25">
      <c r="A735" s="127"/>
      <c r="B735" s="127"/>
      <c r="C735" s="12"/>
      <c r="D735" s="12" t="s">
        <v>5</v>
      </c>
      <c r="E735" s="12" t="s">
        <v>311</v>
      </c>
      <c r="F735" s="12" t="s">
        <v>383</v>
      </c>
      <c r="G735" s="11">
        <f>F735/E735*100</f>
        <v>60.245206312622045</v>
      </c>
      <c r="H735" s="127"/>
    </row>
    <row r="736" spans="1:8" ht="16.5" customHeight="1" x14ac:dyDescent="0.25">
      <c r="A736" s="127"/>
      <c r="B736" s="127"/>
      <c r="C736" s="12"/>
      <c r="D736" s="12" t="s">
        <v>6</v>
      </c>
      <c r="E736" s="12" t="s">
        <v>310</v>
      </c>
      <c r="F736" s="12" t="s">
        <v>382</v>
      </c>
      <c r="G736" s="11">
        <f>F736/E736*100</f>
        <v>62.585522223817044</v>
      </c>
      <c r="H736" s="127"/>
    </row>
    <row r="737" spans="1:8" ht="16.5" customHeight="1" x14ac:dyDescent="0.25">
      <c r="A737" s="127"/>
      <c r="B737" s="127"/>
      <c r="C737" s="12"/>
      <c r="D737" s="12" t="s">
        <v>23</v>
      </c>
      <c r="E737" s="12" t="s">
        <v>312</v>
      </c>
      <c r="F737" s="12" t="s">
        <v>312</v>
      </c>
      <c r="G737" s="11">
        <v>0</v>
      </c>
      <c r="H737" s="127"/>
    </row>
    <row r="738" spans="1:8" ht="16.5" customHeight="1" x14ac:dyDescent="0.25">
      <c r="A738" s="127"/>
      <c r="B738" s="127"/>
      <c r="C738" s="12"/>
      <c r="D738" s="12" t="s">
        <v>9</v>
      </c>
      <c r="E738" s="12" t="s">
        <v>312</v>
      </c>
      <c r="F738" s="12" t="s">
        <v>312</v>
      </c>
      <c r="G738" s="11">
        <v>0</v>
      </c>
      <c r="H738" s="127"/>
    </row>
    <row r="739" spans="1:8" ht="16.5" customHeight="1" x14ac:dyDescent="0.25">
      <c r="A739" s="128" t="s">
        <v>187</v>
      </c>
      <c r="B739" s="128" t="s">
        <v>291</v>
      </c>
      <c r="C739" s="28"/>
      <c r="D739" s="72" t="s">
        <v>4</v>
      </c>
      <c r="E739" s="54">
        <f>E740+E741+E742+E743</f>
        <v>330</v>
      </c>
      <c r="F739" s="55">
        <f>F740+F741+F742+F743</f>
        <v>0</v>
      </c>
      <c r="G739" s="55">
        <f>F739/E739*100</f>
        <v>0</v>
      </c>
      <c r="H739" s="129" t="s">
        <v>49</v>
      </c>
    </row>
    <row r="740" spans="1:8" ht="16.5" customHeight="1" x14ac:dyDescent="0.25">
      <c r="A740" s="128"/>
      <c r="B740" s="128"/>
      <c r="C740" s="28"/>
      <c r="D740" s="72" t="s">
        <v>5</v>
      </c>
      <c r="E740" s="54">
        <f>E746+E751+E756</f>
        <v>330</v>
      </c>
      <c r="F740" s="55">
        <v>0</v>
      </c>
      <c r="G740" s="55">
        <v>0</v>
      </c>
      <c r="H740" s="129"/>
    </row>
    <row r="741" spans="1:8" ht="16.5" customHeight="1" x14ac:dyDescent="0.25">
      <c r="A741" s="129"/>
      <c r="B741" s="129"/>
      <c r="C741" s="28"/>
      <c r="D741" s="72" t="s">
        <v>6</v>
      </c>
      <c r="E741" s="54">
        <v>0</v>
      </c>
      <c r="F741" s="55">
        <v>0</v>
      </c>
      <c r="G741" s="55">
        <v>0</v>
      </c>
      <c r="H741" s="129"/>
    </row>
    <row r="742" spans="1:8" ht="16.5" customHeight="1" x14ac:dyDescent="0.25">
      <c r="A742" s="129"/>
      <c r="B742" s="129"/>
      <c r="C742" s="28"/>
      <c r="D742" s="72" t="s">
        <v>23</v>
      </c>
      <c r="E742" s="54">
        <v>0</v>
      </c>
      <c r="F742" s="55">
        <v>0</v>
      </c>
      <c r="G742" s="55">
        <v>0</v>
      </c>
      <c r="H742" s="129"/>
    </row>
    <row r="743" spans="1:8" ht="16.5" customHeight="1" x14ac:dyDescent="0.25">
      <c r="A743" s="129"/>
      <c r="B743" s="129"/>
      <c r="C743" s="28"/>
      <c r="D743" s="72" t="s">
        <v>9</v>
      </c>
      <c r="E743" s="54">
        <v>0</v>
      </c>
      <c r="F743" s="55">
        <v>0</v>
      </c>
      <c r="G743" s="55">
        <v>0</v>
      </c>
      <c r="H743" s="129"/>
    </row>
    <row r="744" spans="1:8" ht="16.5" customHeight="1" x14ac:dyDescent="0.25">
      <c r="A744" s="120" t="s">
        <v>292</v>
      </c>
      <c r="B744" s="120"/>
      <c r="C744" s="120"/>
      <c r="D744" s="120"/>
      <c r="E744" s="120"/>
      <c r="F744" s="120"/>
      <c r="G744" s="120"/>
      <c r="H744" s="120"/>
    </row>
    <row r="745" spans="1:8" ht="15.75" customHeight="1" x14ac:dyDescent="0.25">
      <c r="A745" s="127" t="s">
        <v>36</v>
      </c>
      <c r="B745" s="127" t="s">
        <v>293</v>
      </c>
      <c r="C745" s="127"/>
      <c r="D745" s="59" t="s">
        <v>4</v>
      </c>
      <c r="E745" s="43">
        <f>E746+E747+E748+E749</f>
        <v>0</v>
      </c>
      <c r="F745" s="59" t="s">
        <v>312</v>
      </c>
      <c r="G745" s="52">
        <v>0</v>
      </c>
      <c r="H745" s="127" t="s">
        <v>49</v>
      </c>
    </row>
    <row r="746" spans="1:8" ht="15.75" customHeight="1" x14ac:dyDescent="0.25">
      <c r="A746" s="127"/>
      <c r="B746" s="127"/>
      <c r="C746" s="127"/>
      <c r="D746" s="12" t="s">
        <v>5</v>
      </c>
      <c r="E746" s="31">
        <v>0</v>
      </c>
      <c r="F746" s="12" t="s">
        <v>312</v>
      </c>
      <c r="G746" s="11">
        <v>0</v>
      </c>
      <c r="H746" s="127"/>
    </row>
    <row r="747" spans="1:8" ht="16.5" customHeight="1" x14ac:dyDescent="0.25">
      <c r="A747" s="127"/>
      <c r="B747" s="127"/>
      <c r="C747" s="127"/>
      <c r="D747" s="12" t="s">
        <v>6</v>
      </c>
      <c r="E747" s="31">
        <v>0</v>
      </c>
      <c r="F747" s="12" t="s">
        <v>312</v>
      </c>
      <c r="G747" s="11">
        <v>0</v>
      </c>
      <c r="H747" s="127"/>
    </row>
    <row r="748" spans="1:8" ht="16.5" customHeight="1" x14ac:dyDescent="0.25">
      <c r="A748" s="127"/>
      <c r="B748" s="127"/>
      <c r="C748" s="127"/>
      <c r="D748" s="12" t="s">
        <v>23</v>
      </c>
      <c r="E748" s="31">
        <v>0</v>
      </c>
      <c r="F748" s="12" t="s">
        <v>312</v>
      </c>
      <c r="G748" s="11">
        <v>0</v>
      </c>
      <c r="H748" s="127"/>
    </row>
    <row r="749" spans="1:8" ht="15.75" customHeight="1" x14ac:dyDescent="0.25">
      <c r="A749" s="127"/>
      <c r="B749" s="127"/>
      <c r="C749" s="127"/>
      <c r="D749" s="12" t="s">
        <v>9</v>
      </c>
      <c r="E749" s="31">
        <v>0</v>
      </c>
      <c r="F749" s="12" t="s">
        <v>312</v>
      </c>
      <c r="G749" s="11">
        <v>0</v>
      </c>
      <c r="H749" s="127"/>
    </row>
    <row r="750" spans="1:8" ht="15.75" customHeight="1" x14ac:dyDescent="0.25">
      <c r="A750" s="127" t="s">
        <v>37</v>
      </c>
      <c r="B750" s="127" t="s">
        <v>294</v>
      </c>
      <c r="C750" s="12"/>
      <c r="D750" s="59" t="s">
        <v>4</v>
      </c>
      <c r="E750" s="43">
        <f>E751+E752+E753+E754</f>
        <v>250</v>
      </c>
      <c r="F750" s="59" t="s">
        <v>312</v>
      </c>
      <c r="G750" s="52">
        <f>F750/E750*100</f>
        <v>0</v>
      </c>
      <c r="H750" s="127" t="s">
        <v>49</v>
      </c>
    </row>
    <row r="751" spans="1:8" ht="15.75" customHeight="1" x14ac:dyDescent="0.25">
      <c r="A751" s="127"/>
      <c r="B751" s="127"/>
      <c r="C751" s="12"/>
      <c r="D751" s="12" t="s">
        <v>5</v>
      </c>
      <c r="E751" s="22" t="s">
        <v>295</v>
      </c>
      <c r="F751" s="12" t="s">
        <v>312</v>
      </c>
      <c r="G751" s="11">
        <f>F751/E751*100</f>
        <v>0</v>
      </c>
      <c r="H751" s="127"/>
    </row>
    <row r="752" spans="1:8" ht="16.5" customHeight="1" x14ac:dyDescent="0.25">
      <c r="A752" s="127"/>
      <c r="B752" s="127"/>
      <c r="C752" s="12"/>
      <c r="D752" s="12" t="s">
        <v>6</v>
      </c>
      <c r="E752" s="11">
        <v>0</v>
      </c>
      <c r="F752" s="12" t="s">
        <v>312</v>
      </c>
      <c r="G752" s="11">
        <v>0</v>
      </c>
      <c r="H752" s="127"/>
    </row>
    <row r="753" spans="1:8" ht="16.5" customHeight="1" x14ac:dyDescent="0.25">
      <c r="A753" s="127"/>
      <c r="B753" s="127"/>
      <c r="C753" s="12"/>
      <c r="D753" s="12" t="s">
        <v>23</v>
      </c>
      <c r="E753" s="31">
        <v>0</v>
      </c>
      <c r="F753" s="12" t="s">
        <v>312</v>
      </c>
      <c r="G753" s="11">
        <v>0</v>
      </c>
      <c r="H753" s="127"/>
    </row>
    <row r="754" spans="1:8" ht="16.5" customHeight="1" x14ac:dyDescent="0.25">
      <c r="A754" s="127"/>
      <c r="B754" s="127"/>
      <c r="C754" s="12"/>
      <c r="D754" s="12" t="s">
        <v>9</v>
      </c>
      <c r="E754" s="31">
        <v>0</v>
      </c>
      <c r="F754" s="12" t="s">
        <v>312</v>
      </c>
      <c r="G754" s="11">
        <v>0</v>
      </c>
      <c r="H754" s="127"/>
    </row>
    <row r="755" spans="1:8" ht="16.5" customHeight="1" x14ac:dyDescent="0.25">
      <c r="A755" s="127" t="s">
        <v>107</v>
      </c>
      <c r="B755" s="127" t="s">
        <v>296</v>
      </c>
      <c r="C755" s="12"/>
      <c r="D755" s="59" t="s">
        <v>4</v>
      </c>
      <c r="E755" s="43">
        <f>E756+E757+E758+E759</f>
        <v>80</v>
      </c>
      <c r="F755" s="59" t="s">
        <v>312</v>
      </c>
      <c r="G755" s="52">
        <f>F755/E755*100</f>
        <v>0</v>
      </c>
      <c r="H755" s="127" t="s">
        <v>49</v>
      </c>
    </row>
    <row r="756" spans="1:8" ht="16.5" customHeight="1" x14ac:dyDescent="0.25">
      <c r="A756" s="127"/>
      <c r="B756" s="127"/>
      <c r="C756" s="12"/>
      <c r="D756" s="12" t="s">
        <v>5</v>
      </c>
      <c r="E756" s="31">
        <v>80</v>
      </c>
      <c r="F756" s="12" t="s">
        <v>312</v>
      </c>
      <c r="G756" s="11">
        <f>F756/E756*100</f>
        <v>0</v>
      </c>
      <c r="H756" s="127"/>
    </row>
    <row r="757" spans="1:8" ht="16.5" customHeight="1" x14ac:dyDescent="0.25">
      <c r="A757" s="127"/>
      <c r="B757" s="127"/>
      <c r="C757" s="12"/>
      <c r="D757" s="12" t="s">
        <v>6</v>
      </c>
      <c r="E757" s="31">
        <v>0</v>
      </c>
      <c r="F757" s="12" t="s">
        <v>312</v>
      </c>
      <c r="G757" s="11">
        <v>0</v>
      </c>
      <c r="H757" s="127"/>
    </row>
    <row r="758" spans="1:8" ht="16.5" customHeight="1" x14ac:dyDescent="0.25">
      <c r="A758" s="127"/>
      <c r="B758" s="127"/>
      <c r="C758" s="12"/>
      <c r="D758" s="12" t="s">
        <v>23</v>
      </c>
      <c r="E758" s="31">
        <v>0</v>
      </c>
      <c r="F758" s="12" t="s">
        <v>312</v>
      </c>
      <c r="G758" s="11">
        <v>0</v>
      </c>
      <c r="H758" s="127"/>
    </row>
    <row r="759" spans="1:8" ht="16.5" customHeight="1" x14ac:dyDescent="0.25">
      <c r="A759" s="127"/>
      <c r="B759" s="127"/>
      <c r="C759" s="12"/>
      <c r="D759" s="12" t="s">
        <v>9</v>
      </c>
      <c r="E759" s="31">
        <v>0</v>
      </c>
      <c r="F759" s="12" t="s">
        <v>312</v>
      </c>
      <c r="G759" s="11">
        <v>0</v>
      </c>
      <c r="H759" s="127"/>
    </row>
    <row r="760" spans="1:8" ht="16.5" customHeight="1" x14ac:dyDescent="0.25">
      <c r="A760" s="128" t="s">
        <v>251</v>
      </c>
      <c r="B760" s="128" t="s">
        <v>297</v>
      </c>
      <c r="C760" s="28"/>
      <c r="D760" s="72" t="s">
        <v>4</v>
      </c>
      <c r="E760" s="54">
        <f>E761+E762+E763+E764</f>
        <v>7046.027</v>
      </c>
      <c r="F760" s="54">
        <f>F761+F762+F763+F764</f>
        <v>3830.75</v>
      </c>
      <c r="G760" s="55">
        <f>F760/E760*100</f>
        <v>54.367518035341057</v>
      </c>
      <c r="H760" s="28"/>
    </row>
    <row r="761" spans="1:8" ht="16.5" customHeight="1" x14ac:dyDescent="0.25">
      <c r="A761" s="128"/>
      <c r="B761" s="128"/>
      <c r="C761" s="28"/>
      <c r="D761" s="72" t="s">
        <v>5</v>
      </c>
      <c r="E761" s="54">
        <f>E767+E772+E777+E782</f>
        <v>7046.027</v>
      </c>
      <c r="F761" s="54">
        <f t="shared" ref="E761:F764" si="22">F767+F772+F777+F782</f>
        <v>3830.75</v>
      </c>
      <c r="G761" s="55">
        <f>F761/E761*100</f>
        <v>54.367518035341057</v>
      </c>
      <c r="H761" s="28"/>
    </row>
    <row r="762" spans="1:8" ht="16.5" customHeight="1" x14ac:dyDescent="0.25">
      <c r="A762" s="128"/>
      <c r="B762" s="128"/>
      <c r="C762" s="28"/>
      <c r="D762" s="72" t="s">
        <v>6</v>
      </c>
      <c r="E762" s="54">
        <f t="shared" si="22"/>
        <v>0</v>
      </c>
      <c r="F762" s="54">
        <f t="shared" si="22"/>
        <v>0</v>
      </c>
      <c r="G762" s="55">
        <v>0</v>
      </c>
      <c r="H762" s="28"/>
    </row>
    <row r="763" spans="1:8" ht="16.5" customHeight="1" x14ac:dyDescent="0.25">
      <c r="A763" s="128"/>
      <c r="B763" s="128"/>
      <c r="C763" s="28"/>
      <c r="D763" s="72" t="s">
        <v>23</v>
      </c>
      <c r="E763" s="54">
        <f t="shared" si="22"/>
        <v>0</v>
      </c>
      <c r="F763" s="54">
        <f t="shared" si="22"/>
        <v>0</v>
      </c>
      <c r="G763" s="55">
        <v>0</v>
      </c>
      <c r="H763" s="28"/>
    </row>
    <row r="764" spans="1:8" ht="16.5" customHeight="1" x14ac:dyDescent="0.25">
      <c r="A764" s="128"/>
      <c r="B764" s="128"/>
      <c r="C764" s="28"/>
      <c r="D764" s="72" t="s">
        <v>9</v>
      </c>
      <c r="E764" s="54">
        <f t="shared" si="22"/>
        <v>0</v>
      </c>
      <c r="F764" s="54">
        <f t="shared" si="22"/>
        <v>0</v>
      </c>
      <c r="G764" s="55">
        <v>0</v>
      </c>
      <c r="H764" s="28"/>
    </row>
    <row r="765" spans="1:8" ht="16.5" customHeight="1" x14ac:dyDescent="0.25">
      <c r="A765" s="120" t="s">
        <v>298</v>
      </c>
      <c r="B765" s="120"/>
      <c r="C765" s="120"/>
      <c r="D765" s="120"/>
      <c r="E765" s="120"/>
      <c r="F765" s="120"/>
      <c r="G765" s="120"/>
      <c r="H765" s="120"/>
    </row>
    <row r="766" spans="1:8" ht="16.5" customHeight="1" x14ac:dyDescent="0.25">
      <c r="A766" s="127" t="s">
        <v>38</v>
      </c>
      <c r="B766" s="127" t="s">
        <v>299</v>
      </c>
      <c r="C766" s="127" t="s">
        <v>303</v>
      </c>
      <c r="D766" s="59" t="s">
        <v>4</v>
      </c>
      <c r="E766" s="43">
        <f>E767+E768+E769+E770</f>
        <v>260</v>
      </c>
      <c r="F766" s="43">
        <v>0</v>
      </c>
      <c r="G766" s="52">
        <f>F766/E766*100</f>
        <v>0</v>
      </c>
      <c r="H766" s="127" t="s">
        <v>49</v>
      </c>
    </row>
    <row r="767" spans="1:8" ht="17.25" customHeight="1" x14ac:dyDescent="0.25">
      <c r="A767" s="127"/>
      <c r="B767" s="127"/>
      <c r="C767" s="127"/>
      <c r="D767" s="12" t="s">
        <v>5</v>
      </c>
      <c r="E767" s="31">
        <v>260</v>
      </c>
      <c r="F767" s="31">
        <v>30</v>
      </c>
      <c r="G767" s="11">
        <f>F767/E767*100</f>
        <v>11.538461538461538</v>
      </c>
      <c r="H767" s="127"/>
    </row>
    <row r="768" spans="1:8" ht="16.5" customHeight="1" x14ac:dyDescent="0.25">
      <c r="A768" s="127"/>
      <c r="B768" s="127"/>
      <c r="C768" s="127"/>
      <c r="D768" s="12" t="s">
        <v>6</v>
      </c>
      <c r="E768" s="31">
        <v>0</v>
      </c>
      <c r="F768" s="31">
        <v>0</v>
      </c>
      <c r="G768" s="11">
        <v>0</v>
      </c>
      <c r="H768" s="127"/>
    </row>
    <row r="769" spans="1:8" ht="16.5" customHeight="1" x14ac:dyDescent="0.25">
      <c r="A769" s="127"/>
      <c r="B769" s="127"/>
      <c r="C769" s="127"/>
      <c r="D769" s="12" t="s">
        <v>23</v>
      </c>
      <c r="E769" s="31">
        <v>0</v>
      </c>
      <c r="F769" s="31">
        <v>0</v>
      </c>
      <c r="G769" s="11">
        <v>0</v>
      </c>
      <c r="H769" s="127"/>
    </row>
    <row r="770" spans="1:8" ht="16.5" customHeight="1" x14ac:dyDescent="0.25">
      <c r="A770" s="127"/>
      <c r="B770" s="127"/>
      <c r="C770" s="127"/>
      <c r="D770" s="12" t="s">
        <v>9</v>
      </c>
      <c r="E770" s="31">
        <v>0</v>
      </c>
      <c r="F770" s="31">
        <v>0</v>
      </c>
      <c r="G770" s="11">
        <v>0</v>
      </c>
      <c r="H770" s="127"/>
    </row>
    <row r="771" spans="1:8" ht="16.5" customHeight="1" x14ac:dyDescent="0.25">
      <c r="A771" s="127" t="s">
        <v>39</v>
      </c>
      <c r="B771" s="127" t="s">
        <v>314</v>
      </c>
      <c r="C771" s="127" t="s">
        <v>303</v>
      </c>
      <c r="D771" s="59" t="s">
        <v>4</v>
      </c>
      <c r="E771" s="43">
        <f>E772+E773+E774+E775</f>
        <v>180</v>
      </c>
      <c r="F771" s="43">
        <v>0</v>
      </c>
      <c r="G771" s="52">
        <f>F771/E771*100</f>
        <v>0</v>
      </c>
      <c r="H771" s="127" t="s">
        <v>49</v>
      </c>
    </row>
    <row r="772" spans="1:8" ht="16.5" customHeight="1" x14ac:dyDescent="0.25">
      <c r="A772" s="127"/>
      <c r="B772" s="127"/>
      <c r="C772" s="127"/>
      <c r="D772" s="12" t="s">
        <v>5</v>
      </c>
      <c r="E772" s="31">
        <v>180</v>
      </c>
      <c r="F772" s="31">
        <v>19</v>
      </c>
      <c r="G772" s="11">
        <f>F772/E772*100</f>
        <v>10.555555555555555</v>
      </c>
      <c r="H772" s="127"/>
    </row>
    <row r="773" spans="1:8" ht="16.5" customHeight="1" x14ac:dyDescent="0.25">
      <c r="A773" s="127"/>
      <c r="B773" s="127"/>
      <c r="C773" s="127"/>
      <c r="D773" s="12" t="s">
        <v>6</v>
      </c>
      <c r="E773" s="31">
        <v>0</v>
      </c>
      <c r="F773" s="31">
        <v>0</v>
      </c>
      <c r="G773" s="11">
        <v>0</v>
      </c>
      <c r="H773" s="127"/>
    </row>
    <row r="774" spans="1:8" ht="16.5" customHeight="1" x14ac:dyDescent="0.25">
      <c r="A774" s="127"/>
      <c r="B774" s="127"/>
      <c r="C774" s="127"/>
      <c r="D774" s="12" t="s">
        <v>23</v>
      </c>
      <c r="E774" s="31">
        <v>0</v>
      </c>
      <c r="F774" s="31">
        <v>0</v>
      </c>
      <c r="G774" s="11">
        <v>0</v>
      </c>
      <c r="H774" s="127"/>
    </row>
    <row r="775" spans="1:8" ht="16.5" customHeight="1" x14ac:dyDescent="0.25">
      <c r="A775" s="127"/>
      <c r="B775" s="127"/>
      <c r="C775" s="127"/>
      <c r="D775" s="12" t="s">
        <v>9</v>
      </c>
      <c r="E775" s="31">
        <v>0</v>
      </c>
      <c r="F775" s="31">
        <v>0</v>
      </c>
      <c r="G775" s="11">
        <v>0</v>
      </c>
      <c r="H775" s="127"/>
    </row>
    <row r="776" spans="1:8" ht="16.5" customHeight="1" x14ac:dyDescent="0.25">
      <c r="A776" s="127" t="s">
        <v>124</v>
      </c>
      <c r="B776" s="127" t="s">
        <v>315</v>
      </c>
      <c r="C776" s="127"/>
      <c r="D776" s="59" t="s">
        <v>4</v>
      </c>
      <c r="E776" s="43">
        <f>E777+E778+E779+E780</f>
        <v>5736.027</v>
      </c>
      <c r="F776" s="43">
        <f>F777+F778+F779+F780</f>
        <v>3452.94</v>
      </c>
      <c r="G776" s="52">
        <f>F776/E776*100</f>
        <v>60.197415388735095</v>
      </c>
      <c r="H776" s="127" t="s">
        <v>49</v>
      </c>
    </row>
    <row r="777" spans="1:8" ht="16.5" customHeight="1" x14ac:dyDescent="0.25">
      <c r="A777" s="127"/>
      <c r="B777" s="127"/>
      <c r="C777" s="127"/>
      <c r="D777" s="12" t="s">
        <v>5</v>
      </c>
      <c r="E777" s="31">
        <v>5736.027</v>
      </c>
      <c r="F777" s="31">
        <v>3452.94</v>
      </c>
      <c r="G777" s="11">
        <f>F777/E777*100</f>
        <v>60.197415388735095</v>
      </c>
      <c r="H777" s="127"/>
    </row>
    <row r="778" spans="1:8" ht="16.5" customHeight="1" x14ac:dyDescent="0.25">
      <c r="A778" s="127"/>
      <c r="B778" s="127"/>
      <c r="C778" s="127"/>
      <c r="D778" s="12" t="s">
        <v>6</v>
      </c>
      <c r="E778" s="31">
        <v>0</v>
      </c>
      <c r="F778" s="31">
        <v>0</v>
      </c>
      <c r="G778" s="11">
        <v>0</v>
      </c>
      <c r="H778" s="127"/>
    </row>
    <row r="779" spans="1:8" ht="16.5" customHeight="1" x14ac:dyDescent="0.25">
      <c r="A779" s="127"/>
      <c r="B779" s="127"/>
      <c r="C779" s="127"/>
      <c r="D779" s="12" t="s">
        <v>23</v>
      </c>
      <c r="E779" s="31">
        <v>0</v>
      </c>
      <c r="F779" s="31">
        <v>0</v>
      </c>
      <c r="G779" s="11">
        <v>0</v>
      </c>
      <c r="H779" s="127"/>
    </row>
    <row r="780" spans="1:8" ht="16.5" customHeight="1" x14ac:dyDescent="0.25">
      <c r="A780" s="127"/>
      <c r="B780" s="127"/>
      <c r="C780" s="127"/>
      <c r="D780" s="12" t="s">
        <v>9</v>
      </c>
      <c r="E780" s="31">
        <v>0</v>
      </c>
      <c r="F780" s="31">
        <v>0</v>
      </c>
      <c r="G780" s="11">
        <v>0</v>
      </c>
      <c r="H780" s="127"/>
    </row>
    <row r="781" spans="1:8" ht="16.5" customHeight="1" x14ac:dyDescent="0.25">
      <c r="A781" s="127" t="s">
        <v>300</v>
      </c>
      <c r="B781" s="127" t="s">
        <v>316</v>
      </c>
      <c r="C781" s="12"/>
      <c r="D781" s="59" t="s">
        <v>4</v>
      </c>
      <c r="E781" s="43">
        <f>E782+E783+E784+E785</f>
        <v>870</v>
      </c>
      <c r="F781" s="43">
        <f>F782+F783+F784+F785</f>
        <v>328.81</v>
      </c>
      <c r="G781" s="52">
        <f>F781/E781*100</f>
        <v>37.794252873563217</v>
      </c>
      <c r="H781" s="127" t="s">
        <v>49</v>
      </c>
    </row>
    <row r="782" spans="1:8" ht="16.5" customHeight="1" x14ac:dyDescent="0.25">
      <c r="A782" s="127"/>
      <c r="B782" s="127"/>
      <c r="C782" s="12"/>
      <c r="D782" s="12" t="s">
        <v>5</v>
      </c>
      <c r="E782" s="31">
        <f>E787+E792+E797</f>
        <v>870</v>
      </c>
      <c r="F782" s="31">
        <f>F787+F792+F797</f>
        <v>328.81</v>
      </c>
      <c r="G782" s="11">
        <f>F782/E782*100</f>
        <v>37.794252873563217</v>
      </c>
      <c r="H782" s="127"/>
    </row>
    <row r="783" spans="1:8" ht="16.5" customHeight="1" x14ac:dyDescent="0.25">
      <c r="A783" s="127"/>
      <c r="B783" s="127"/>
      <c r="C783" s="12"/>
      <c r="D783" s="12" t="s">
        <v>6</v>
      </c>
      <c r="E783" s="31">
        <v>0</v>
      </c>
      <c r="F783" s="31">
        <f>F788+F793+F798</f>
        <v>0</v>
      </c>
      <c r="G783" s="11">
        <v>0</v>
      </c>
      <c r="H783" s="127"/>
    </row>
    <row r="784" spans="1:8" ht="16.5" customHeight="1" x14ac:dyDescent="0.25">
      <c r="A784" s="127"/>
      <c r="B784" s="127"/>
      <c r="C784" s="12"/>
      <c r="D784" s="12" t="s">
        <v>23</v>
      </c>
      <c r="E784" s="31">
        <v>0</v>
      </c>
      <c r="F784" s="31">
        <f>F789+F794+F799</f>
        <v>0</v>
      </c>
      <c r="G784" s="11">
        <v>0</v>
      </c>
      <c r="H784" s="127"/>
    </row>
    <row r="785" spans="1:8" ht="16.5" customHeight="1" x14ac:dyDescent="0.25">
      <c r="A785" s="127"/>
      <c r="B785" s="127"/>
      <c r="C785" s="12"/>
      <c r="D785" s="12" t="s">
        <v>9</v>
      </c>
      <c r="E785" s="31">
        <v>0</v>
      </c>
      <c r="F785" s="31">
        <f>F790+F795+F800</f>
        <v>0</v>
      </c>
      <c r="G785" s="11">
        <v>0</v>
      </c>
      <c r="H785" s="127"/>
    </row>
    <row r="786" spans="1:8" ht="16.5" customHeight="1" x14ac:dyDescent="0.25">
      <c r="A786" s="119" t="s">
        <v>301</v>
      </c>
      <c r="B786" s="119" t="s">
        <v>317</v>
      </c>
      <c r="C786" s="29"/>
      <c r="D786" s="73" t="s">
        <v>4</v>
      </c>
      <c r="E786" s="57">
        <f>E787+E788+E789+E790</f>
        <v>700</v>
      </c>
      <c r="F786" s="57">
        <f>F787+F788+F789+F790</f>
        <v>328.81</v>
      </c>
      <c r="G786" s="65">
        <f>F786/E786*100</f>
        <v>46.972857142857144</v>
      </c>
      <c r="H786" s="119" t="s">
        <v>49</v>
      </c>
    </row>
    <row r="787" spans="1:8" ht="16.5" customHeight="1" x14ac:dyDescent="0.25">
      <c r="A787" s="119"/>
      <c r="B787" s="119"/>
      <c r="C787" s="29"/>
      <c r="D787" s="29" t="s">
        <v>5</v>
      </c>
      <c r="E787" s="18">
        <v>700</v>
      </c>
      <c r="F787" s="18">
        <v>328.81</v>
      </c>
      <c r="G787" s="19">
        <f>F787/E787*100</f>
        <v>46.972857142857144</v>
      </c>
      <c r="H787" s="119"/>
    </row>
    <row r="788" spans="1:8" ht="16.5" customHeight="1" x14ac:dyDescent="0.25">
      <c r="A788" s="119"/>
      <c r="B788" s="119"/>
      <c r="C788" s="29"/>
      <c r="D788" s="29" t="s">
        <v>6</v>
      </c>
      <c r="E788" s="18">
        <v>0</v>
      </c>
      <c r="F788" s="18">
        <v>0</v>
      </c>
      <c r="G788" s="19">
        <v>0</v>
      </c>
      <c r="H788" s="119"/>
    </row>
    <row r="789" spans="1:8" ht="16.5" customHeight="1" x14ac:dyDescent="0.25">
      <c r="A789" s="119"/>
      <c r="B789" s="119"/>
      <c r="C789" s="29"/>
      <c r="D789" s="29" t="s">
        <v>23</v>
      </c>
      <c r="E789" s="18">
        <v>0</v>
      </c>
      <c r="F789" s="18">
        <v>0</v>
      </c>
      <c r="G789" s="19">
        <v>0</v>
      </c>
      <c r="H789" s="119"/>
    </row>
    <row r="790" spans="1:8" ht="16.5" customHeight="1" x14ac:dyDescent="0.25">
      <c r="A790" s="119"/>
      <c r="B790" s="119"/>
      <c r="C790" s="29"/>
      <c r="D790" s="29" t="s">
        <v>9</v>
      </c>
      <c r="E790" s="18">
        <v>0</v>
      </c>
      <c r="F790" s="18">
        <v>0</v>
      </c>
      <c r="G790" s="19">
        <v>0</v>
      </c>
      <c r="H790" s="119"/>
    </row>
    <row r="791" spans="1:8" ht="16.5" customHeight="1" x14ac:dyDescent="0.25">
      <c r="A791" s="119" t="s">
        <v>302</v>
      </c>
      <c r="B791" s="119" t="s">
        <v>318</v>
      </c>
      <c r="C791" s="29"/>
      <c r="D791" s="73" t="s">
        <v>4</v>
      </c>
      <c r="E791" s="57">
        <f>E792+E793+E794+E795</f>
        <v>70</v>
      </c>
      <c r="F791" s="57">
        <f>F792+F793+F794+F795</f>
        <v>0</v>
      </c>
      <c r="G791" s="65">
        <f>F791/E791*100</f>
        <v>0</v>
      </c>
      <c r="H791" s="119" t="s">
        <v>49</v>
      </c>
    </row>
    <row r="792" spans="1:8" ht="16.5" customHeight="1" x14ac:dyDescent="0.25">
      <c r="A792" s="119"/>
      <c r="B792" s="119"/>
      <c r="C792" s="29"/>
      <c r="D792" s="29" t="s">
        <v>5</v>
      </c>
      <c r="E792" s="18">
        <v>70</v>
      </c>
      <c r="F792" s="18">
        <v>0</v>
      </c>
      <c r="G792" s="19">
        <f>F792/E792*100</f>
        <v>0</v>
      </c>
      <c r="H792" s="119"/>
    </row>
    <row r="793" spans="1:8" ht="16.5" customHeight="1" x14ac:dyDescent="0.25">
      <c r="A793" s="119"/>
      <c r="B793" s="119"/>
      <c r="C793" s="29"/>
      <c r="D793" s="29" t="s">
        <v>6</v>
      </c>
      <c r="E793" s="18">
        <v>0</v>
      </c>
      <c r="F793" s="18">
        <v>0</v>
      </c>
      <c r="G793" s="19">
        <v>0</v>
      </c>
      <c r="H793" s="119"/>
    </row>
    <row r="794" spans="1:8" ht="16.5" customHeight="1" x14ac:dyDescent="0.25">
      <c r="A794" s="119"/>
      <c r="B794" s="119"/>
      <c r="C794" s="29"/>
      <c r="D794" s="29" t="s">
        <v>23</v>
      </c>
      <c r="E794" s="18">
        <v>0</v>
      </c>
      <c r="F794" s="18">
        <v>0</v>
      </c>
      <c r="G794" s="19">
        <v>0</v>
      </c>
      <c r="H794" s="119"/>
    </row>
    <row r="795" spans="1:8" ht="16.5" customHeight="1" x14ac:dyDescent="0.25">
      <c r="A795" s="119"/>
      <c r="B795" s="119"/>
      <c r="C795" s="29"/>
      <c r="D795" s="29" t="s">
        <v>9</v>
      </c>
      <c r="E795" s="18">
        <v>0</v>
      </c>
      <c r="F795" s="18">
        <v>0</v>
      </c>
      <c r="G795" s="19">
        <v>0</v>
      </c>
      <c r="H795" s="119"/>
    </row>
    <row r="796" spans="1:8" ht="16.5" customHeight="1" x14ac:dyDescent="0.25">
      <c r="A796" s="119" t="s">
        <v>313</v>
      </c>
      <c r="B796" s="119" t="s">
        <v>319</v>
      </c>
      <c r="C796" s="29"/>
      <c r="D796" s="73" t="s">
        <v>4</v>
      </c>
      <c r="E796" s="57">
        <f>E797+E798+E799+E800</f>
        <v>100</v>
      </c>
      <c r="F796" s="57">
        <f>F797+F798+F799+F800</f>
        <v>0</v>
      </c>
      <c r="G796" s="65">
        <f>F796/E796*100</f>
        <v>0</v>
      </c>
      <c r="H796" s="119" t="s">
        <v>49</v>
      </c>
    </row>
    <row r="797" spans="1:8" ht="16.5" customHeight="1" x14ac:dyDescent="0.25">
      <c r="A797" s="119"/>
      <c r="B797" s="119"/>
      <c r="C797" s="29"/>
      <c r="D797" s="29" t="s">
        <v>5</v>
      </c>
      <c r="E797" s="18">
        <v>100</v>
      </c>
      <c r="F797" s="18">
        <v>0</v>
      </c>
      <c r="G797" s="19">
        <f>F797/E797*100</f>
        <v>0</v>
      </c>
      <c r="H797" s="119"/>
    </row>
    <row r="798" spans="1:8" ht="16.5" customHeight="1" x14ac:dyDescent="0.25">
      <c r="A798" s="119"/>
      <c r="B798" s="119"/>
      <c r="C798" s="29"/>
      <c r="D798" s="29" t="s">
        <v>6</v>
      </c>
      <c r="E798" s="18">
        <v>0</v>
      </c>
      <c r="F798" s="18">
        <v>0</v>
      </c>
      <c r="G798" s="19">
        <v>0</v>
      </c>
      <c r="H798" s="119"/>
    </row>
    <row r="799" spans="1:8" ht="16.5" customHeight="1" x14ac:dyDescent="0.25">
      <c r="A799" s="119"/>
      <c r="B799" s="119"/>
      <c r="C799" s="29"/>
      <c r="D799" s="29" t="s">
        <v>23</v>
      </c>
      <c r="E799" s="18">
        <v>0</v>
      </c>
      <c r="F799" s="18">
        <v>0</v>
      </c>
      <c r="G799" s="19">
        <v>0</v>
      </c>
      <c r="H799" s="119"/>
    </row>
    <row r="800" spans="1:8" ht="16.5" customHeight="1" x14ac:dyDescent="0.25">
      <c r="A800" s="119"/>
      <c r="B800" s="119"/>
      <c r="C800" s="29"/>
      <c r="D800" s="29" t="s">
        <v>9</v>
      </c>
      <c r="E800" s="18">
        <v>0</v>
      </c>
      <c r="F800" s="18">
        <v>0</v>
      </c>
      <c r="G800" s="19">
        <v>0</v>
      </c>
      <c r="H800" s="119"/>
    </row>
    <row r="801" spans="1:8" ht="16.5" customHeight="1" x14ac:dyDescent="0.25">
      <c r="A801" s="148" t="s">
        <v>357</v>
      </c>
      <c r="B801" s="138" t="s">
        <v>163</v>
      </c>
      <c r="C801" s="138"/>
      <c r="D801" s="7" t="s">
        <v>4</v>
      </c>
      <c r="E801" s="13">
        <f>E802+E803+E804+E805</f>
        <v>106545.21</v>
      </c>
      <c r="F801" s="13">
        <f>F802+F803+F804+F805</f>
        <v>76057.709999999992</v>
      </c>
      <c r="G801" s="32">
        <f>F801/E801*100</f>
        <v>71.385386541544179</v>
      </c>
      <c r="H801" s="136" t="s">
        <v>51</v>
      </c>
    </row>
    <row r="802" spans="1:8" ht="16.5" customHeight="1" x14ac:dyDescent="0.25">
      <c r="A802" s="148"/>
      <c r="B802" s="138"/>
      <c r="C802" s="138"/>
      <c r="D802" s="7" t="s">
        <v>5</v>
      </c>
      <c r="E802" s="13">
        <f>E807+E837</f>
        <v>12460.1</v>
      </c>
      <c r="F802" s="13">
        <f t="shared" ref="F802:F805" si="23">F807+F837</f>
        <v>8149.0699999999988</v>
      </c>
      <c r="G802" s="32">
        <f>F802/E802*100</f>
        <v>65.401321016685245</v>
      </c>
      <c r="H802" s="136"/>
    </row>
    <row r="803" spans="1:8" ht="16.5" customHeight="1" x14ac:dyDescent="0.25">
      <c r="A803" s="148"/>
      <c r="B803" s="138"/>
      <c r="C803" s="138"/>
      <c r="D803" s="7" t="s">
        <v>6</v>
      </c>
      <c r="E803" s="13">
        <f>E808+E838</f>
        <v>90196.87</v>
      </c>
      <c r="F803" s="13">
        <f t="shared" si="23"/>
        <v>64137.5</v>
      </c>
      <c r="G803" s="32">
        <f>F803/E803*100</f>
        <v>71.108343338299889</v>
      </c>
      <c r="H803" s="136"/>
    </row>
    <row r="804" spans="1:8" ht="15.75" customHeight="1" x14ac:dyDescent="0.25">
      <c r="A804" s="148"/>
      <c r="B804" s="138"/>
      <c r="C804" s="138"/>
      <c r="D804" s="7" t="s">
        <v>23</v>
      </c>
      <c r="E804" s="13">
        <f>E809+E839</f>
        <v>3888.24</v>
      </c>
      <c r="F804" s="13">
        <f t="shared" si="23"/>
        <v>3771.14</v>
      </c>
      <c r="G804" s="32">
        <f>F804/E804*100</f>
        <v>96.988354628315136</v>
      </c>
      <c r="H804" s="136"/>
    </row>
    <row r="805" spans="1:8" ht="16.5" customHeight="1" x14ac:dyDescent="0.25">
      <c r="A805" s="148"/>
      <c r="B805" s="138"/>
      <c r="C805" s="138"/>
      <c r="D805" s="7" t="s">
        <v>9</v>
      </c>
      <c r="E805" s="8">
        <f>E810+E840</f>
        <v>0</v>
      </c>
      <c r="F805" s="8">
        <f t="shared" si="23"/>
        <v>0</v>
      </c>
      <c r="G805" s="8">
        <v>0</v>
      </c>
      <c r="H805" s="136"/>
    </row>
    <row r="806" spans="1:8" ht="16.5" customHeight="1" x14ac:dyDescent="0.25">
      <c r="A806" s="128" t="s">
        <v>3</v>
      </c>
      <c r="B806" s="139" t="s">
        <v>164</v>
      </c>
      <c r="C806" s="84"/>
      <c r="D806" s="53" t="s">
        <v>4</v>
      </c>
      <c r="E806" s="48">
        <f>E807+E808+E809+E810</f>
        <v>2386</v>
      </c>
      <c r="F806" s="48">
        <f>F807+F808+F809+F810</f>
        <v>887.78000000000009</v>
      </c>
      <c r="G806" s="54">
        <f>F806/E806*100</f>
        <v>37.20787929589271</v>
      </c>
      <c r="H806" s="135" t="s">
        <v>51</v>
      </c>
    </row>
    <row r="807" spans="1:8" ht="16.5" customHeight="1" x14ac:dyDescent="0.25">
      <c r="A807" s="128"/>
      <c r="B807" s="139"/>
      <c r="C807" s="84"/>
      <c r="D807" s="53" t="s">
        <v>5</v>
      </c>
      <c r="E807" s="48">
        <f>E814+E820+E826+E832</f>
        <v>2386</v>
      </c>
      <c r="F807" s="48">
        <f>F814+F820+F826+F832</f>
        <v>887.78000000000009</v>
      </c>
      <c r="G807" s="54">
        <f>F807/E807*100</f>
        <v>37.20787929589271</v>
      </c>
      <c r="H807" s="135"/>
    </row>
    <row r="808" spans="1:8" ht="16.5" customHeight="1" x14ac:dyDescent="0.25">
      <c r="A808" s="128"/>
      <c r="B808" s="139"/>
      <c r="C808" s="84"/>
      <c r="D808" s="53" t="s">
        <v>6</v>
      </c>
      <c r="E808" s="55">
        <f>E815+E821+E827+E833</f>
        <v>0</v>
      </c>
      <c r="F808" s="55">
        <f>F815+F821+F827+F833</f>
        <v>0</v>
      </c>
      <c r="G808" s="55">
        <v>0</v>
      </c>
      <c r="H808" s="135"/>
    </row>
    <row r="809" spans="1:8" ht="16.5" customHeight="1" x14ac:dyDescent="0.25">
      <c r="A809" s="128"/>
      <c r="B809" s="139"/>
      <c r="C809" s="84"/>
      <c r="D809" s="53" t="s">
        <v>23</v>
      </c>
      <c r="E809" s="55">
        <v>0</v>
      </c>
      <c r="F809" s="55">
        <v>0</v>
      </c>
      <c r="G809" s="55">
        <v>0</v>
      </c>
      <c r="H809" s="135"/>
    </row>
    <row r="810" spans="1:8" ht="16.5" customHeight="1" x14ac:dyDescent="0.25">
      <c r="A810" s="128"/>
      <c r="B810" s="139"/>
      <c r="C810" s="84"/>
      <c r="D810" s="53" t="s">
        <v>9</v>
      </c>
      <c r="E810" s="55">
        <v>0</v>
      </c>
      <c r="F810" s="55">
        <v>0</v>
      </c>
      <c r="G810" s="55">
        <v>0</v>
      </c>
      <c r="H810" s="135"/>
    </row>
    <row r="811" spans="1:8" ht="15.75" customHeight="1" x14ac:dyDescent="0.25">
      <c r="A811" s="120" t="s">
        <v>165</v>
      </c>
      <c r="B811" s="120"/>
      <c r="C811" s="120"/>
      <c r="D811" s="120"/>
      <c r="E811" s="120"/>
      <c r="F811" s="120"/>
      <c r="G811" s="120"/>
      <c r="H811" s="120"/>
    </row>
    <row r="812" spans="1:8" s="16" customFormat="1" ht="16.5" customHeight="1" x14ac:dyDescent="0.25">
      <c r="A812" s="120" t="s">
        <v>306</v>
      </c>
      <c r="B812" s="120"/>
      <c r="C812" s="120"/>
      <c r="D812" s="120"/>
      <c r="E812" s="120"/>
      <c r="F812" s="120"/>
      <c r="G812" s="120"/>
      <c r="H812" s="120"/>
    </row>
    <row r="813" spans="1:8" ht="16.5" customHeight="1" x14ac:dyDescent="0.25">
      <c r="A813" s="127" t="s">
        <v>27</v>
      </c>
      <c r="B813" s="137" t="s">
        <v>166</v>
      </c>
      <c r="C813" s="79"/>
      <c r="D813" s="51" t="s">
        <v>4</v>
      </c>
      <c r="E813" s="43">
        <f>E814+E815+E816+E817</f>
        <v>750</v>
      </c>
      <c r="F813" s="43">
        <f>F814+F815+F816+F817</f>
        <v>101</v>
      </c>
      <c r="G813" s="43">
        <f>F813/E813*100</f>
        <v>13.466666666666665</v>
      </c>
      <c r="H813" s="124" t="s">
        <v>72</v>
      </c>
    </row>
    <row r="814" spans="1:8" ht="16.5" customHeight="1" x14ac:dyDescent="0.25">
      <c r="A814" s="127"/>
      <c r="B814" s="137"/>
      <c r="C814" s="79"/>
      <c r="D814" s="10" t="s">
        <v>5</v>
      </c>
      <c r="E814" s="31">
        <v>750</v>
      </c>
      <c r="F814" s="31">
        <v>101</v>
      </c>
      <c r="G814" s="31">
        <f>F814/E814*100</f>
        <v>13.466666666666665</v>
      </c>
      <c r="H814" s="124"/>
    </row>
    <row r="815" spans="1:8" ht="16.5" customHeight="1" x14ac:dyDescent="0.25">
      <c r="A815" s="127"/>
      <c r="B815" s="137"/>
      <c r="C815" s="79"/>
      <c r="D815" s="10" t="s">
        <v>6</v>
      </c>
      <c r="E815" s="31">
        <v>0</v>
      </c>
      <c r="F815" s="31">
        <v>0</v>
      </c>
      <c r="G815" s="31">
        <v>0</v>
      </c>
      <c r="H815" s="124"/>
    </row>
    <row r="816" spans="1:8" ht="16.5" customHeight="1" x14ac:dyDescent="0.25">
      <c r="A816" s="127"/>
      <c r="B816" s="137"/>
      <c r="C816" s="79"/>
      <c r="D816" s="10" t="s">
        <v>23</v>
      </c>
      <c r="E816" s="31">
        <v>0</v>
      </c>
      <c r="F816" s="31">
        <v>0</v>
      </c>
      <c r="G816" s="31">
        <v>0</v>
      </c>
      <c r="H816" s="124"/>
    </row>
    <row r="817" spans="1:8" ht="16.5" customHeight="1" x14ac:dyDescent="0.25">
      <c r="A817" s="127"/>
      <c r="B817" s="137"/>
      <c r="C817" s="79"/>
      <c r="D817" s="10" t="s">
        <v>9</v>
      </c>
      <c r="E817" s="31">
        <v>0</v>
      </c>
      <c r="F817" s="31">
        <v>0</v>
      </c>
      <c r="G817" s="31">
        <v>0</v>
      </c>
      <c r="H817" s="124"/>
    </row>
    <row r="818" spans="1:8" ht="16.5" customHeight="1" x14ac:dyDescent="0.25">
      <c r="A818" s="120" t="s">
        <v>307</v>
      </c>
      <c r="B818" s="120"/>
      <c r="C818" s="120"/>
      <c r="D818" s="120"/>
      <c r="E818" s="120"/>
      <c r="F818" s="120"/>
      <c r="G818" s="120"/>
      <c r="H818" s="120"/>
    </row>
    <row r="819" spans="1:8" ht="15.75" customHeight="1" x14ac:dyDescent="0.25">
      <c r="A819" s="127" t="s">
        <v>36</v>
      </c>
      <c r="B819" s="113"/>
      <c r="C819" s="79"/>
      <c r="D819" s="51" t="s">
        <v>4</v>
      </c>
      <c r="E819" s="43">
        <f>E820+E821+E822+E823</f>
        <v>489</v>
      </c>
      <c r="F819" s="43">
        <f>F820+F821+F822+F823</f>
        <v>299.19</v>
      </c>
      <c r="G819" s="43">
        <f>F819/E819*100</f>
        <v>61.184049079754601</v>
      </c>
      <c r="H819" s="83"/>
    </row>
    <row r="820" spans="1:8" ht="16.5" customHeight="1" x14ac:dyDescent="0.25">
      <c r="A820" s="127"/>
      <c r="B820" s="114"/>
      <c r="C820" s="79"/>
      <c r="D820" s="10" t="s">
        <v>5</v>
      </c>
      <c r="E820" s="31">
        <v>489</v>
      </c>
      <c r="F820" s="31">
        <v>299.19</v>
      </c>
      <c r="G820" s="31">
        <f>F820/E820*100</f>
        <v>61.184049079754601</v>
      </c>
      <c r="H820" s="83"/>
    </row>
    <row r="821" spans="1:8" ht="16.5" customHeight="1" x14ac:dyDescent="0.25">
      <c r="A821" s="127"/>
      <c r="B821" s="124" t="s">
        <v>167</v>
      </c>
      <c r="C821" s="79"/>
      <c r="D821" s="10" t="s">
        <v>6</v>
      </c>
      <c r="E821" s="31">
        <v>0</v>
      </c>
      <c r="F821" s="31">
        <v>0</v>
      </c>
      <c r="G821" s="31">
        <v>0</v>
      </c>
      <c r="H821" s="124" t="s">
        <v>72</v>
      </c>
    </row>
    <row r="822" spans="1:8" ht="16.5" customHeight="1" x14ac:dyDescent="0.25">
      <c r="A822" s="127"/>
      <c r="B822" s="124"/>
      <c r="C822" s="79"/>
      <c r="D822" s="10" t="s">
        <v>23</v>
      </c>
      <c r="E822" s="31">
        <v>0</v>
      </c>
      <c r="F822" s="31">
        <v>0</v>
      </c>
      <c r="G822" s="31">
        <v>0</v>
      </c>
      <c r="H822" s="124"/>
    </row>
    <row r="823" spans="1:8" ht="16.5" customHeight="1" x14ac:dyDescent="0.25">
      <c r="A823" s="127"/>
      <c r="B823" s="124"/>
      <c r="C823" s="79"/>
      <c r="D823" s="10" t="s">
        <v>9</v>
      </c>
      <c r="E823" s="31">
        <v>0</v>
      </c>
      <c r="F823" s="31">
        <v>0</v>
      </c>
      <c r="G823" s="31">
        <v>0</v>
      </c>
      <c r="H823" s="124"/>
    </row>
    <row r="824" spans="1:8" ht="16.5" customHeight="1" x14ac:dyDescent="0.25">
      <c r="A824" s="120" t="s">
        <v>308</v>
      </c>
      <c r="B824" s="120"/>
      <c r="C824" s="120"/>
      <c r="D824" s="120"/>
      <c r="E824" s="120"/>
      <c r="F824" s="120"/>
      <c r="G824" s="120"/>
      <c r="H824" s="120"/>
    </row>
    <row r="825" spans="1:8" ht="16.5" customHeight="1" x14ac:dyDescent="0.25">
      <c r="A825" s="127" t="s">
        <v>38</v>
      </c>
      <c r="B825" s="137" t="s">
        <v>168</v>
      </c>
      <c r="C825" s="79"/>
      <c r="D825" s="51" t="s">
        <v>4</v>
      </c>
      <c r="E825" s="43">
        <f>E826+E827+E828+E829</f>
        <v>1007</v>
      </c>
      <c r="F825" s="43">
        <f>F826+F827+F828+F829</f>
        <v>459.99</v>
      </c>
      <c r="G825" s="43">
        <f>F825/E825*100</f>
        <v>45.679245283018872</v>
      </c>
      <c r="H825" s="124" t="s">
        <v>169</v>
      </c>
    </row>
    <row r="826" spans="1:8" ht="16.5" customHeight="1" x14ac:dyDescent="0.25">
      <c r="A826" s="127"/>
      <c r="B826" s="137"/>
      <c r="C826" s="79"/>
      <c r="D826" s="10" t="s">
        <v>5</v>
      </c>
      <c r="E826" s="31">
        <v>1007</v>
      </c>
      <c r="F826" s="31">
        <v>459.99</v>
      </c>
      <c r="G826" s="31">
        <f>F826/E826*100</f>
        <v>45.679245283018872</v>
      </c>
      <c r="H826" s="124"/>
    </row>
    <row r="827" spans="1:8" ht="16.5" customHeight="1" x14ac:dyDescent="0.25">
      <c r="A827" s="127"/>
      <c r="B827" s="137"/>
      <c r="C827" s="79"/>
      <c r="D827" s="10" t="s">
        <v>6</v>
      </c>
      <c r="E827" s="31">
        <v>0</v>
      </c>
      <c r="F827" s="31">
        <v>0</v>
      </c>
      <c r="G827" s="31">
        <v>0</v>
      </c>
      <c r="H827" s="124"/>
    </row>
    <row r="828" spans="1:8" ht="16.5" customHeight="1" x14ac:dyDescent="0.25">
      <c r="A828" s="127"/>
      <c r="B828" s="137"/>
      <c r="C828" s="79"/>
      <c r="D828" s="10" t="s">
        <v>23</v>
      </c>
      <c r="E828" s="31">
        <v>0</v>
      </c>
      <c r="F828" s="31">
        <v>0</v>
      </c>
      <c r="G828" s="31">
        <v>0</v>
      </c>
      <c r="H828" s="124"/>
    </row>
    <row r="829" spans="1:8" ht="16.5" customHeight="1" x14ac:dyDescent="0.25">
      <c r="A829" s="127"/>
      <c r="B829" s="137"/>
      <c r="C829" s="79"/>
      <c r="D829" s="10" t="s">
        <v>9</v>
      </c>
      <c r="E829" s="11">
        <v>0</v>
      </c>
      <c r="F829" s="11">
        <v>0</v>
      </c>
      <c r="G829" s="31">
        <v>0</v>
      </c>
      <c r="H829" s="124"/>
    </row>
    <row r="830" spans="1:8" ht="16.5" customHeight="1" x14ac:dyDescent="0.25">
      <c r="A830" s="120" t="s">
        <v>309</v>
      </c>
      <c r="B830" s="120"/>
      <c r="C830" s="120"/>
      <c r="D830" s="120"/>
      <c r="E830" s="120"/>
      <c r="F830" s="120"/>
      <c r="G830" s="120"/>
      <c r="H830" s="120"/>
    </row>
    <row r="831" spans="1:8" ht="16.5" customHeight="1" x14ac:dyDescent="0.25">
      <c r="A831" s="127" t="s">
        <v>40</v>
      </c>
      <c r="B831" s="137" t="s">
        <v>170</v>
      </c>
      <c r="C831" s="79"/>
      <c r="D831" s="51" t="s">
        <v>4</v>
      </c>
      <c r="E831" s="43">
        <f>E832+E833+E834+E835</f>
        <v>140</v>
      </c>
      <c r="F831" s="43">
        <f>F832+F833+F834+F835</f>
        <v>27.6</v>
      </c>
      <c r="G831" s="43">
        <f>F831/E831*100</f>
        <v>19.714285714285715</v>
      </c>
      <c r="H831" s="124" t="s">
        <v>49</v>
      </c>
    </row>
    <row r="832" spans="1:8" ht="16.5" customHeight="1" x14ac:dyDescent="0.25">
      <c r="A832" s="127"/>
      <c r="B832" s="137"/>
      <c r="C832" s="79"/>
      <c r="D832" s="10" t="s">
        <v>5</v>
      </c>
      <c r="E832" s="31">
        <v>140</v>
      </c>
      <c r="F832" s="31">
        <v>27.6</v>
      </c>
      <c r="G832" s="31">
        <f>F832/E832*100</f>
        <v>19.714285714285715</v>
      </c>
      <c r="H832" s="124"/>
    </row>
    <row r="833" spans="1:8" ht="16.5" customHeight="1" x14ac:dyDescent="0.25">
      <c r="A833" s="127"/>
      <c r="B833" s="137"/>
      <c r="C833" s="79"/>
      <c r="D833" s="10" t="s">
        <v>6</v>
      </c>
      <c r="E833" s="31">
        <v>0</v>
      </c>
      <c r="F833" s="31">
        <v>0</v>
      </c>
      <c r="G833" s="31">
        <v>0</v>
      </c>
      <c r="H833" s="124"/>
    </row>
    <row r="834" spans="1:8" ht="16.5" customHeight="1" x14ac:dyDescent="0.25">
      <c r="A834" s="127"/>
      <c r="B834" s="137"/>
      <c r="C834" s="79"/>
      <c r="D834" s="10" t="s">
        <v>23</v>
      </c>
      <c r="E834" s="31">
        <v>0</v>
      </c>
      <c r="F834" s="31">
        <v>0</v>
      </c>
      <c r="G834" s="31">
        <v>0</v>
      </c>
      <c r="H834" s="124"/>
    </row>
    <row r="835" spans="1:8" ht="16.5" customHeight="1" x14ac:dyDescent="0.25">
      <c r="A835" s="127"/>
      <c r="B835" s="137"/>
      <c r="C835" s="79"/>
      <c r="D835" s="10" t="s">
        <v>9</v>
      </c>
      <c r="E835" s="31">
        <v>0</v>
      </c>
      <c r="F835" s="31">
        <v>0</v>
      </c>
      <c r="G835" s="31">
        <v>0</v>
      </c>
      <c r="H835" s="124"/>
    </row>
    <row r="836" spans="1:8" ht="16.5" customHeight="1" x14ac:dyDescent="0.25">
      <c r="A836" s="128" t="s">
        <v>7</v>
      </c>
      <c r="B836" s="139" t="s">
        <v>171</v>
      </c>
      <c r="C836" s="84"/>
      <c r="D836" s="53" t="s">
        <v>4</v>
      </c>
      <c r="E836" s="48">
        <f>E837+E838+E839+E840</f>
        <v>104159.21</v>
      </c>
      <c r="F836" s="48">
        <f>F837+F838+F839+F840</f>
        <v>75169.929999999993</v>
      </c>
      <c r="G836" s="54">
        <f>F836/E836*100</f>
        <v>72.168298895508116</v>
      </c>
      <c r="H836" s="135" t="s">
        <v>50</v>
      </c>
    </row>
    <row r="837" spans="1:8" ht="16.5" customHeight="1" x14ac:dyDescent="0.25">
      <c r="A837" s="128"/>
      <c r="B837" s="139"/>
      <c r="C837" s="84"/>
      <c r="D837" s="53" t="s">
        <v>5</v>
      </c>
      <c r="E837" s="48">
        <f t="shared" ref="E837:F840" si="24">E843</f>
        <v>10074.1</v>
      </c>
      <c r="F837" s="48">
        <f t="shared" si="24"/>
        <v>7261.2899999999991</v>
      </c>
      <c r="G837" s="54">
        <f>F837/E837*100</f>
        <v>72.078796120745267</v>
      </c>
      <c r="H837" s="135"/>
    </row>
    <row r="838" spans="1:8" ht="16.5" customHeight="1" x14ac:dyDescent="0.25">
      <c r="A838" s="128"/>
      <c r="B838" s="139"/>
      <c r="C838" s="84"/>
      <c r="D838" s="53" t="s">
        <v>6</v>
      </c>
      <c r="E838" s="48">
        <f t="shared" si="24"/>
        <v>90196.87</v>
      </c>
      <c r="F838" s="48">
        <f t="shared" si="24"/>
        <v>64137.5</v>
      </c>
      <c r="G838" s="54">
        <f>F838/E838*100</f>
        <v>71.108343338299889</v>
      </c>
      <c r="H838" s="135"/>
    </row>
    <row r="839" spans="1:8" ht="16.5" customHeight="1" x14ac:dyDescent="0.25">
      <c r="A839" s="128"/>
      <c r="B839" s="139"/>
      <c r="C839" s="84"/>
      <c r="D839" s="53" t="s">
        <v>23</v>
      </c>
      <c r="E839" s="48">
        <f t="shared" si="24"/>
        <v>3888.24</v>
      </c>
      <c r="F839" s="48">
        <f t="shared" si="24"/>
        <v>3771.14</v>
      </c>
      <c r="G839" s="54">
        <f>F839/E839*100</f>
        <v>96.988354628315136</v>
      </c>
      <c r="H839" s="135"/>
    </row>
    <row r="840" spans="1:8" ht="16.5" customHeight="1" x14ac:dyDescent="0.25">
      <c r="A840" s="128"/>
      <c r="B840" s="139"/>
      <c r="C840" s="84"/>
      <c r="D840" s="53" t="s">
        <v>9</v>
      </c>
      <c r="E840" s="55">
        <f t="shared" si="24"/>
        <v>0</v>
      </c>
      <c r="F840" s="55">
        <f t="shared" si="24"/>
        <v>0</v>
      </c>
      <c r="G840" s="55">
        <v>0</v>
      </c>
      <c r="H840" s="135"/>
    </row>
    <row r="841" spans="1:8" ht="16.5" customHeight="1" x14ac:dyDescent="0.25">
      <c r="A841" s="120" t="s">
        <v>172</v>
      </c>
      <c r="B841" s="120"/>
      <c r="C841" s="120"/>
      <c r="D841" s="120"/>
      <c r="E841" s="120"/>
      <c r="F841" s="120"/>
      <c r="G841" s="120"/>
      <c r="H841" s="120"/>
    </row>
    <row r="842" spans="1:8" ht="16.5" customHeight="1" x14ac:dyDescent="0.25">
      <c r="A842" s="127" t="s">
        <v>36</v>
      </c>
      <c r="B842" s="124" t="s">
        <v>174</v>
      </c>
      <c r="C842" s="124"/>
      <c r="D842" s="51" t="s">
        <v>4</v>
      </c>
      <c r="E842" s="43">
        <f>E843+E844+E845+E846</f>
        <v>104159.21</v>
      </c>
      <c r="F842" s="43">
        <f>F843+F844+F845+F846</f>
        <v>75169.929999999993</v>
      </c>
      <c r="G842" s="52">
        <f>F842/E842*100</f>
        <v>72.168298895508116</v>
      </c>
      <c r="H842" s="124" t="s">
        <v>173</v>
      </c>
    </row>
    <row r="843" spans="1:8" ht="16.5" customHeight="1" x14ac:dyDescent="0.25">
      <c r="A843" s="127"/>
      <c r="B843" s="124"/>
      <c r="C843" s="124"/>
      <c r="D843" s="10" t="s">
        <v>5</v>
      </c>
      <c r="E843" s="31">
        <f>E848+E853+E858</f>
        <v>10074.1</v>
      </c>
      <c r="F843" s="31">
        <f t="shared" ref="E843:F846" si="25">F848+F853+F858</f>
        <v>7261.2899999999991</v>
      </c>
      <c r="G843" s="11">
        <f>F843/E843*100</f>
        <v>72.078796120745267</v>
      </c>
      <c r="H843" s="124"/>
    </row>
    <row r="844" spans="1:8" ht="16.5" customHeight="1" x14ac:dyDescent="0.25">
      <c r="A844" s="127"/>
      <c r="B844" s="124"/>
      <c r="C844" s="124"/>
      <c r="D844" s="10" t="s">
        <v>6</v>
      </c>
      <c r="E844" s="31">
        <f>E849+E854+E859</f>
        <v>90196.87</v>
      </c>
      <c r="F844" s="31">
        <f t="shared" si="25"/>
        <v>64137.5</v>
      </c>
      <c r="G844" s="11">
        <f>F844/E844*100</f>
        <v>71.108343338299889</v>
      </c>
      <c r="H844" s="124"/>
    </row>
    <row r="845" spans="1:8" ht="16.5" customHeight="1" x14ac:dyDescent="0.25">
      <c r="A845" s="127"/>
      <c r="B845" s="124"/>
      <c r="C845" s="124"/>
      <c r="D845" s="10" t="s">
        <v>23</v>
      </c>
      <c r="E845" s="31">
        <f t="shared" si="25"/>
        <v>3888.24</v>
      </c>
      <c r="F845" s="31">
        <f t="shared" si="25"/>
        <v>3771.14</v>
      </c>
      <c r="G845" s="11">
        <f>F845/E845*100</f>
        <v>96.988354628315136</v>
      </c>
      <c r="H845" s="124"/>
    </row>
    <row r="846" spans="1:8" ht="16.5" customHeight="1" x14ac:dyDescent="0.25">
      <c r="A846" s="127"/>
      <c r="B846" s="124"/>
      <c r="C846" s="124"/>
      <c r="D846" s="10" t="s">
        <v>9</v>
      </c>
      <c r="E846" s="31">
        <f t="shared" si="25"/>
        <v>0</v>
      </c>
      <c r="F846" s="31">
        <f t="shared" si="25"/>
        <v>0</v>
      </c>
      <c r="G846" s="11">
        <v>0</v>
      </c>
      <c r="H846" s="124"/>
    </row>
    <row r="847" spans="1:8" ht="16.5" customHeight="1" x14ac:dyDescent="0.25">
      <c r="A847" s="133" t="s">
        <v>48</v>
      </c>
      <c r="B847" s="132" t="s">
        <v>175</v>
      </c>
      <c r="C847" s="143"/>
      <c r="D847" s="97" t="s">
        <v>4</v>
      </c>
      <c r="E847" s="98">
        <f>E848+E849+E850+E851</f>
        <v>8151.9</v>
      </c>
      <c r="F847" s="98">
        <f>F848+F849+F850+F851</f>
        <v>5782.73</v>
      </c>
      <c r="G847" s="98">
        <f>F847/E847*100</f>
        <v>70.937204823415399</v>
      </c>
      <c r="H847" s="132" t="s">
        <v>50</v>
      </c>
    </row>
    <row r="848" spans="1:8" ht="16.5" customHeight="1" x14ac:dyDescent="0.25">
      <c r="A848" s="133"/>
      <c r="B848" s="132"/>
      <c r="C848" s="143"/>
      <c r="D848" s="99" t="s">
        <v>5</v>
      </c>
      <c r="E848" s="100">
        <v>8151.9</v>
      </c>
      <c r="F848" s="100">
        <v>5782.73</v>
      </c>
      <c r="G848" s="100">
        <f>F848/E848*100</f>
        <v>70.937204823415399</v>
      </c>
      <c r="H848" s="132"/>
    </row>
    <row r="849" spans="1:8" ht="16.5" customHeight="1" x14ac:dyDescent="0.25">
      <c r="A849" s="133"/>
      <c r="B849" s="132"/>
      <c r="C849" s="143"/>
      <c r="D849" s="99" t="s">
        <v>6</v>
      </c>
      <c r="E849" s="100">
        <v>0</v>
      </c>
      <c r="F849" s="100">
        <v>0</v>
      </c>
      <c r="G849" s="101">
        <v>0</v>
      </c>
      <c r="H849" s="132"/>
    </row>
    <row r="850" spans="1:8" ht="16.5" customHeight="1" x14ac:dyDescent="0.25">
      <c r="A850" s="133"/>
      <c r="B850" s="132"/>
      <c r="C850" s="143"/>
      <c r="D850" s="99" t="s">
        <v>23</v>
      </c>
      <c r="E850" s="100">
        <v>0</v>
      </c>
      <c r="F850" s="100">
        <v>0</v>
      </c>
      <c r="G850" s="101">
        <v>0</v>
      </c>
      <c r="H850" s="132"/>
    </row>
    <row r="851" spans="1:8" ht="16.5" customHeight="1" x14ac:dyDescent="0.25">
      <c r="A851" s="133"/>
      <c r="B851" s="132"/>
      <c r="C851" s="143"/>
      <c r="D851" s="99" t="s">
        <v>9</v>
      </c>
      <c r="E851" s="100">
        <v>0</v>
      </c>
      <c r="F851" s="100">
        <f>+F856+F861</f>
        <v>0</v>
      </c>
      <c r="G851" s="101">
        <v>0</v>
      </c>
      <c r="H851" s="132"/>
    </row>
    <row r="852" spans="1:8" ht="16.5" customHeight="1" x14ac:dyDescent="0.25">
      <c r="A852" s="133" t="s">
        <v>106</v>
      </c>
      <c r="B852" s="132" t="s">
        <v>177</v>
      </c>
      <c r="C852" s="134"/>
      <c r="D852" s="102" t="s">
        <v>4</v>
      </c>
      <c r="E852" s="103">
        <f>E853+E854+E855+E856</f>
        <v>74</v>
      </c>
      <c r="F852" s="103">
        <f>F853+F854+F855+F856</f>
        <v>0</v>
      </c>
      <c r="G852" s="104">
        <f>F852/E852*100</f>
        <v>0</v>
      </c>
      <c r="H852" s="132" t="s">
        <v>50</v>
      </c>
    </row>
    <row r="853" spans="1:8" ht="16.5" customHeight="1" x14ac:dyDescent="0.25">
      <c r="A853" s="133"/>
      <c r="B853" s="132"/>
      <c r="C853" s="134"/>
      <c r="D853" s="105" t="s">
        <v>5</v>
      </c>
      <c r="E853" s="106">
        <v>74</v>
      </c>
      <c r="F853" s="106">
        <v>0</v>
      </c>
      <c r="G853" s="107">
        <f>F853/E853*100</f>
        <v>0</v>
      </c>
      <c r="H853" s="132"/>
    </row>
    <row r="854" spans="1:8" ht="16.5" customHeight="1" x14ac:dyDescent="0.25">
      <c r="A854" s="133"/>
      <c r="B854" s="132"/>
      <c r="C854" s="134"/>
      <c r="D854" s="105" t="s">
        <v>6</v>
      </c>
      <c r="E854" s="106">
        <v>0</v>
      </c>
      <c r="F854" s="106">
        <v>0</v>
      </c>
      <c r="G854" s="107">
        <v>0</v>
      </c>
      <c r="H854" s="132"/>
    </row>
    <row r="855" spans="1:8" ht="16.5" customHeight="1" x14ac:dyDescent="0.25">
      <c r="A855" s="133"/>
      <c r="B855" s="132"/>
      <c r="C855" s="134"/>
      <c r="D855" s="105" t="s">
        <v>23</v>
      </c>
      <c r="E855" s="106">
        <v>0</v>
      </c>
      <c r="F855" s="106">
        <v>0</v>
      </c>
      <c r="G855" s="107">
        <v>0</v>
      </c>
      <c r="H855" s="132"/>
    </row>
    <row r="856" spans="1:8" ht="16.5" customHeight="1" x14ac:dyDescent="0.25">
      <c r="A856" s="133"/>
      <c r="B856" s="132"/>
      <c r="C856" s="134"/>
      <c r="D856" s="105" t="s">
        <v>9</v>
      </c>
      <c r="E856" s="106">
        <v>0</v>
      </c>
      <c r="F856" s="106">
        <v>0</v>
      </c>
      <c r="G856" s="107">
        <v>0</v>
      </c>
      <c r="H856" s="132"/>
    </row>
    <row r="857" spans="1:8" ht="16.5" customHeight="1" x14ac:dyDescent="0.25">
      <c r="A857" s="133" t="s">
        <v>176</v>
      </c>
      <c r="B857" s="132" t="s">
        <v>384</v>
      </c>
      <c r="C857" s="134"/>
      <c r="D857" s="102" t="s">
        <v>4</v>
      </c>
      <c r="E857" s="103">
        <f>E858+E859+E860+E861</f>
        <v>95933.31</v>
      </c>
      <c r="F857" s="103">
        <f>F858+F859+F860+F861</f>
        <v>69387.199999999997</v>
      </c>
      <c r="G857" s="104">
        <f>F857/E857*100</f>
        <v>72.328579093122087</v>
      </c>
      <c r="H857" s="115" t="s">
        <v>173</v>
      </c>
    </row>
    <row r="858" spans="1:8" ht="16.5" customHeight="1" x14ac:dyDescent="0.25">
      <c r="A858" s="133"/>
      <c r="B858" s="132"/>
      <c r="C858" s="134"/>
      <c r="D858" s="105" t="s">
        <v>5</v>
      </c>
      <c r="E858" s="106">
        <v>1848.2</v>
      </c>
      <c r="F858" s="106">
        <v>1478.56</v>
      </c>
      <c r="G858" s="107">
        <f>F858/E858*100</f>
        <v>80</v>
      </c>
      <c r="H858" s="115"/>
    </row>
    <row r="859" spans="1:8" ht="16.5" customHeight="1" x14ac:dyDescent="0.25">
      <c r="A859" s="133"/>
      <c r="B859" s="132"/>
      <c r="C859" s="134"/>
      <c r="D859" s="105" t="s">
        <v>6</v>
      </c>
      <c r="E859" s="106">
        <v>90196.87</v>
      </c>
      <c r="F859" s="106">
        <v>64137.5</v>
      </c>
      <c r="G859" s="107">
        <f>F859/E859*100</f>
        <v>71.108343338299889</v>
      </c>
      <c r="H859" s="115"/>
    </row>
    <row r="860" spans="1:8" ht="16.5" customHeight="1" x14ac:dyDescent="0.25">
      <c r="A860" s="133"/>
      <c r="B860" s="132"/>
      <c r="C860" s="134"/>
      <c r="D860" s="105" t="s">
        <v>23</v>
      </c>
      <c r="E860" s="106">
        <v>3888.24</v>
      </c>
      <c r="F860" s="106">
        <v>3771.14</v>
      </c>
      <c r="G860" s="107">
        <f>F860/E860*100</f>
        <v>96.988354628315136</v>
      </c>
      <c r="H860" s="115"/>
    </row>
    <row r="861" spans="1:8" ht="16.5" customHeight="1" x14ac:dyDescent="0.25">
      <c r="A861" s="133"/>
      <c r="B861" s="132"/>
      <c r="C861" s="134"/>
      <c r="D861" s="105" t="s">
        <v>9</v>
      </c>
      <c r="E861" s="106">
        <v>0</v>
      </c>
      <c r="F861" s="106">
        <v>0</v>
      </c>
      <c r="G861" s="107">
        <v>0</v>
      </c>
      <c r="H861" s="115"/>
    </row>
  </sheetData>
  <mergeCells count="613">
    <mergeCell ref="B821:B823"/>
    <mergeCell ref="H821:H823"/>
    <mergeCell ref="C842:C846"/>
    <mergeCell ref="C256:C260"/>
    <mergeCell ref="C261:C265"/>
    <mergeCell ref="B298:B300"/>
    <mergeCell ref="H298:H300"/>
    <mergeCell ref="H341:H343"/>
    <mergeCell ref="B341:B343"/>
    <mergeCell ref="B458:B460"/>
    <mergeCell ref="H458:H460"/>
    <mergeCell ref="B538:B540"/>
    <mergeCell ref="H718:H722"/>
    <mergeCell ref="H698:H706"/>
    <mergeCell ref="A640:H640"/>
    <mergeCell ref="H646:H650"/>
    <mergeCell ref="A646:A650"/>
    <mergeCell ref="B646:B650"/>
    <mergeCell ref="C646:C650"/>
    <mergeCell ref="A641:A645"/>
    <mergeCell ref="B641:B645"/>
    <mergeCell ref="C641:C645"/>
    <mergeCell ref="H641:H645"/>
    <mergeCell ref="B604:B608"/>
    <mergeCell ref="C172:C176"/>
    <mergeCell ref="C177:C181"/>
    <mergeCell ref="C200:C204"/>
    <mergeCell ref="C245:C249"/>
    <mergeCell ref="C36:C40"/>
    <mergeCell ref="C46:C48"/>
    <mergeCell ref="C49:C50"/>
    <mergeCell ref="C251:C255"/>
    <mergeCell ref="C41:C45"/>
    <mergeCell ref="H170:H171"/>
    <mergeCell ref="B170:B171"/>
    <mergeCell ref="A167:A169"/>
    <mergeCell ref="A170:A171"/>
    <mergeCell ref="C152:C156"/>
    <mergeCell ref="C132:C136"/>
    <mergeCell ref="C137:C141"/>
    <mergeCell ref="C142:C146"/>
    <mergeCell ref="C147:C151"/>
    <mergeCell ref="C157:C161"/>
    <mergeCell ref="C162:C166"/>
    <mergeCell ref="C167:C169"/>
    <mergeCell ref="A157:A161"/>
    <mergeCell ref="B157:B161"/>
    <mergeCell ref="C170:C171"/>
    <mergeCell ref="A718:A722"/>
    <mergeCell ref="B718:B722"/>
    <mergeCell ref="A147:A151"/>
    <mergeCell ref="B147:B151"/>
    <mergeCell ref="A712:H712"/>
    <mergeCell ref="A713:A717"/>
    <mergeCell ref="B713:B717"/>
    <mergeCell ref="H707:H711"/>
    <mergeCell ref="H713:H717"/>
    <mergeCell ref="B688:B696"/>
    <mergeCell ref="A697:H697"/>
    <mergeCell ref="H688:H696"/>
    <mergeCell ref="A707:A711"/>
    <mergeCell ref="B707:B711"/>
    <mergeCell ref="A683:A687"/>
    <mergeCell ref="B678:B682"/>
    <mergeCell ref="B683:B687"/>
    <mergeCell ref="H678:H682"/>
    <mergeCell ref="H683:H687"/>
    <mergeCell ref="D693:G693"/>
    <mergeCell ref="D703:G703"/>
    <mergeCell ref="B698:B706"/>
    <mergeCell ref="A698:A706"/>
    <mergeCell ref="C698:C706"/>
    <mergeCell ref="A688:A696"/>
    <mergeCell ref="A651:A655"/>
    <mergeCell ref="B651:B655"/>
    <mergeCell ref="H651:H655"/>
    <mergeCell ref="A656:H656"/>
    <mergeCell ref="A657:A661"/>
    <mergeCell ref="A662:A666"/>
    <mergeCell ref="B657:B661"/>
    <mergeCell ref="B662:B666"/>
    <mergeCell ref="H657:H661"/>
    <mergeCell ref="H662:H666"/>
    <mergeCell ref="A667:A671"/>
    <mergeCell ref="B667:B671"/>
    <mergeCell ref="A672:H672"/>
    <mergeCell ref="A673:A677"/>
    <mergeCell ref="B673:B677"/>
    <mergeCell ref="C673:C677"/>
    <mergeCell ref="H673:H677"/>
    <mergeCell ref="H667:H671"/>
    <mergeCell ref="A678:A682"/>
    <mergeCell ref="H599:H603"/>
    <mergeCell ref="H604:H608"/>
    <mergeCell ref="H625:H629"/>
    <mergeCell ref="B630:B634"/>
    <mergeCell ref="A630:A634"/>
    <mergeCell ref="H630:H634"/>
    <mergeCell ref="A635:A639"/>
    <mergeCell ref="B635:B639"/>
    <mergeCell ref="A625:A629"/>
    <mergeCell ref="H635:H639"/>
    <mergeCell ref="H609:H613"/>
    <mergeCell ref="A614:A618"/>
    <mergeCell ref="B614:B618"/>
    <mergeCell ref="H614:H618"/>
    <mergeCell ref="A620:A624"/>
    <mergeCell ref="A619:H619"/>
    <mergeCell ref="H620:H624"/>
    <mergeCell ref="B625:B629"/>
    <mergeCell ref="A609:A613"/>
    <mergeCell ref="B609:B613"/>
    <mergeCell ref="A570:A574"/>
    <mergeCell ref="A577:A581"/>
    <mergeCell ref="B570:B574"/>
    <mergeCell ref="H570:H574"/>
    <mergeCell ref="H577:H581"/>
    <mergeCell ref="B577:B581"/>
    <mergeCell ref="A575:H575"/>
    <mergeCell ref="A576:H576"/>
    <mergeCell ref="A565:A569"/>
    <mergeCell ref="B565:B569"/>
    <mergeCell ref="H565:H569"/>
    <mergeCell ref="H544:H548"/>
    <mergeCell ref="C544:C548"/>
    <mergeCell ref="B544:B548"/>
    <mergeCell ref="A544:A548"/>
    <mergeCell ref="A543:H543"/>
    <mergeCell ref="A549:A553"/>
    <mergeCell ref="B549:B553"/>
    <mergeCell ref="H549:H553"/>
    <mergeCell ref="H560:H564"/>
    <mergeCell ref="H554:H558"/>
    <mergeCell ref="A554:A558"/>
    <mergeCell ref="B554:B558"/>
    <mergeCell ref="A559:H559"/>
    <mergeCell ref="A560:A564"/>
    <mergeCell ref="B560:B564"/>
    <mergeCell ref="A527:A531"/>
    <mergeCell ref="B527:B531"/>
    <mergeCell ref="H527:H531"/>
    <mergeCell ref="A533:A537"/>
    <mergeCell ref="B533:B537"/>
    <mergeCell ref="H533:H537"/>
    <mergeCell ref="A532:H532"/>
    <mergeCell ref="A538:A542"/>
    <mergeCell ref="H538:H542"/>
    <mergeCell ref="A507:A511"/>
    <mergeCell ref="H512:H516"/>
    <mergeCell ref="H522:H526"/>
    <mergeCell ref="B512:B516"/>
    <mergeCell ref="H517:H521"/>
    <mergeCell ref="B507:B511"/>
    <mergeCell ref="H501:H505"/>
    <mergeCell ref="B501:B505"/>
    <mergeCell ref="H507:H511"/>
    <mergeCell ref="A501:A505"/>
    <mergeCell ref="A522:A526"/>
    <mergeCell ref="B517:B521"/>
    <mergeCell ref="A512:A516"/>
    <mergeCell ref="A517:A521"/>
    <mergeCell ref="B522:B526"/>
    <mergeCell ref="C453:C457"/>
    <mergeCell ref="H453:H457"/>
    <mergeCell ref="A452:H452"/>
    <mergeCell ref="A463:H463"/>
    <mergeCell ref="H442:H446"/>
    <mergeCell ref="B442:B446"/>
    <mergeCell ref="A458:A462"/>
    <mergeCell ref="B447:B451"/>
    <mergeCell ref="H447:H451"/>
    <mergeCell ref="A453:A457"/>
    <mergeCell ref="B453:B457"/>
    <mergeCell ref="A442:A446"/>
    <mergeCell ref="A447:A451"/>
    <mergeCell ref="A405:H405"/>
    <mergeCell ref="B390:B394"/>
    <mergeCell ref="B395:B399"/>
    <mergeCell ref="A395:A399"/>
    <mergeCell ref="H395:H399"/>
    <mergeCell ref="H354:H358"/>
    <mergeCell ref="H427:H431"/>
    <mergeCell ref="A427:A431"/>
    <mergeCell ref="B427:B431"/>
    <mergeCell ref="B400:B404"/>
    <mergeCell ref="A400:A404"/>
    <mergeCell ref="H411:H415"/>
    <mergeCell ref="A406:A410"/>
    <mergeCell ref="H400:H404"/>
    <mergeCell ref="H390:H394"/>
    <mergeCell ref="A390:A394"/>
    <mergeCell ref="A421:A425"/>
    <mergeCell ref="B416:B420"/>
    <mergeCell ref="A416:A420"/>
    <mergeCell ref="B406:B410"/>
    <mergeCell ref="H416:H420"/>
    <mergeCell ref="B411:B415"/>
    <mergeCell ref="A411:A415"/>
    <mergeCell ref="H406:H410"/>
    <mergeCell ref="A354:A358"/>
    <mergeCell ref="A349:A353"/>
    <mergeCell ref="B349:B353"/>
    <mergeCell ref="H349:H353"/>
    <mergeCell ref="A339:A343"/>
    <mergeCell ref="H333:H337"/>
    <mergeCell ref="H344:H348"/>
    <mergeCell ref="A344:A348"/>
    <mergeCell ref="B333:B337"/>
    <mergeCell ref="A200:A204"/>
    <mergeCell ref="B207:B211"/>
    <mergeCell ref="H308:H312"/>
    <mergeCell ref="A313:A317"/>
    <mergeCell ref="B313:B317"/>
    <mergeCell ref="C313:C317"/>
    <mergeCell ref="H313:H317"/>
    <mergeCell ref="H292:H296"/>
    <mergeCell ref="H303:H307"/>
    <mergeCell ref="B303:B307"/>
    <mergeCell ref="C303:C307"/>
    <mergeCell ref="A292:A296"/>
    <mergeCell ref="A303:A307"/>
    <mergeCell ref="A298:A302"/>
    <mergeCell ref="A297:H297"/>
    <mergeCell ref="C292:C296"/>
    <mergeCell ref="C298:C302"/>
    <mergeCell ref="H261:H265"/>
    <mergeCell ref="B245:B249"/>
    <mergeCell ref="B261:B265"/>
    <mergeCell ref="A205:H205"/>
    <mergeCell ref="A206:H206"/>
    <mergeCell ref="H245:H249"/>
    <mergeCell ref="H256:H260"/>
    <mergeCell ref="H251:H255"/>
    <mergeCell ref="H224:H228"/>
    <mergeCell ref="A217:H217"/>
    <mergeCell ref="A117:A121"/>
    <mergeCell ref="B117:B121"/>
    <mergeCell ref="H117:H121"/>
    <mergeCell ref="A96:A100"/>
    <mergeCell ref="B96:B100"/>
    <mergeCell ref="C96:C100"/>
    <mergeCell ref="H96:H100"/>
    <mergeCell ref="A106:H106"/>
    <mergeCell ref="C107:C111"/>
    <mergeCell ref="A107:A111"/>
    <mergeCell ref="A112:A116"/>
    <mergeCell ref="C101:C105"/>
    <mergeCell ref="A81:A85"/>
    <mergeCell ref="B81:B85"/>
    <mergeCell ref="C81:C85"/>
    <mergeCell ref="H81:H85"/>
    <mergeCell ref="A76:A80"/>
    <mergeCell ref="B76:B80"/>
    <mergeCell ref="C76:C80"/>
    <mergeCell ref="A91:A95"/>
    <mergeCell ref="B91:B95"/>
    <mergeCell ref="C91:C95"/>
    <mergeCell ref="H91:H95"/>
    <mergeCell ref="A582:H582"/>
    <mergeCell ref="A583:A587"/>
    <mergeCell ref="B583:B587"/>
    <mergeCell ref="H583:H587"/>
    <mergeCell ref="A813:A817"/>
    <mergeCell ref="A831:A835"/>
    <mergeCell ref="B825:B829"/>
    <mergeCell ref="A825:A829"/>
    <mergeCell ref="A801:A805"/>
    <mergeCell ref="A806:A810"/>
    <mergeCell ref="A588:A592"/>
    <mergeCell ref="B813:B817"/>
    <mergeCell ref="A812:H812"/>
    <mergeCell ref="A818:H818"/>
    <mergeCell ref="B588:B592"/>
    <mergeCell ref="H588:H592"/>
    <mergeCell ref="B620:B624"/>
    <mergeCell ref="H594:H598"/>
    <mergeCell ref="A593:H593"/>
    <mergeCell ref="A594:A598"/>
    <mergeCell ref="B594:B598"/>
    <mergeCell ref="A599:A603"/>
    <mergeCell ref="A604:A608"/>
    <mergeCell ref="B599:B603"/>
    <mergeCell ref="H464:H468"/>
    <mergeCell ref="B464:B468"/>
    <mergeCell ref="A464:A468"/>
    <mergeCell ref="A491:A495"/>
    <mergeCell ref="A490:H490"/>
    <mergeCell ref="B491:B495"/>
    <mergeCell ref="H491:H495"/>
    <mergeCell ref="A506:H506"/>
    <mergeCell ref="A485:A489"/>
    <mergeCell ref="B485:B489"/>
    <mergeCell ref="H485:H489"/>
    <mergeCell ref="A480:A484"/>
    <mergeCell ref="A469:A473"/>
    <mergeCell ref="A475:A479"/>
    <mergeCell ref="B475:B479"/>
    <mergeCell ref="H469:H473"/>
    <mergeCell ref="B469:B473"/>
    <mergeCell ref="A496:A500"/>
    <mergeCell ref="B496:B500"/>
    <mergeCell ref="H496:H500"/>
    <mergeCell ref="H480:H484"/>
    <mergeCell ref="H475:H479"/>
    <mergeCell ref="B480:B484"/>
    <mergeCell ref="A474:H474"/>
    <mergeCell ref="H421:H425"/>
    <mergeCell ref="B421:B425"/>
    <mergeCell ref="H437:H441"/>
    <mergeCell ref="B437:B441"/>
    <mergeCell ref="A437:A441"/>
    <mergeCell ref="B432:B436"/>
    <mergeCell ref="H432:H436"/>
    <mergeCell ref="A432:A436"/>
    <mergeCell ref="A426:H426"/>
    <mergeCell ref="A385:A389"/>
    <mergeCell ref="B379:B383"/>
    <mergeCell ref="A379:A383"/>
    <mergeCell ref="B374:B378"/>
    <mergeCell ref="A374:A378"/>
    <mergeCell ref="B385:B389"/>
    <mergeCell ref="H379:H383"/>
    <mergeCell ref="H385:H389"/>
    <mergeCell ref="H359:H363"/>
    <mergeCell ref="H369:H373"/>
    <mergeCell ref="A369:A373"/>
    <mergeCell ref="B369:B373"/>
    <mergeCell ref="B364:B368"/>
    <mergeCell ref="B359:B363"/>
    <mergeCell ref="H364:H368"/>
    <mergeCell ref="A364:A368"/>
    <mergeCell ref="A384:H384"/>
    <mergeCell ref="H374:H378"/>
    <mergeCell ref="A359:A363"/>
    <mergeCell ref="H277:H281"/>
    <mergeCell ref="A287:A291"/>
    <mergeCell ref="B287:B291"/>
    <mergeCell ref="C287:C291"/>
    <mergeCell ref="H287:H291"/>
    <mergeCell ref="A282:A286"/>
    <mergeCell ref="B282:B286"/>
    <mergeCell ref="C282:C286"/>
    <mergeCell ref="H282:H286"/>
    <mergeCell ref="B354:B358"/>
    <mergeCell ref="B344:B348"/>
    <mergeCell ref="C344:C348"/>
    <mergeCell ref="H318:H322"/>
    <mergeCell ref="H323:H327"/>
    <mergeCell ref="B318:B322"/>
    <mergeCell ref="C318:C322"/>
    <mergeCell ref="B323:B327"/>
    <mergeCell ref="C323:C327"/>
    <mergeCell ref="A328:A332"/>
    <mergeCell ref="A333:A337"/>
    <mergeCell ref="B267:B271"/>
    <mergeCell ref="B292:B296"/>
    <mergeCell ref="A277:A281"/>
    <mergeCell ref="B277:B281"/>
    <mergeCell ref="C277:C281"/>
    <mergeCell ref="B189:B193"/>
    <mergeCell ref="B256:B260"/>
    <mergeCell ref="A250:H250"/>
    <mergeCell ref="A251:A255"/>
    <mergeCell ref="H328:H332"/>
    <mergeCell ref="A318:A322"/>
    <mergeCell ref="A323:A327"/>
    <mergeCell ref="B328:B332"/>
    <mergeCell ref="H272:H276"/>
    <mergeCell ref="A267:A271"/>
    <mergeCell ref="H267:H271"/>
    <mergeCell ref="A266:H266"/>
    <mergeCell ref="A272:A276"/>
    <mergeCell ref="C272:C276"/>
    <mergeCell ref="A308:A312"/>
    <mergeCell ref="B308:B312"/>
    <mergeCell ref="C308:C312"/>
    <mergeCell ref="B272:B276"/>
    <mergeCell ref="A223:H223"/>
    <mergeCell ref="H207:H211"/>
    <mergeCell ref="B235:B239"/>
    <mergeCell ref="C235:C239"/>
    <mergeCell ref="H172:H176"/>
    <mergeCell ref="B200:B204"/>
    <mergeCell ref="A189:A193"/>
    <mergeCell ref="A212:A216"/>
    <mergeCell ref="A207:A211"/>
    <mergeCell ref="A195:A199"/>
    <mergeCell ref="B195:B199"/>
    <mergeCell ref="H189:H193"/>
    <mergeCell ref="C207:C211"/>
    <mergeCell ref="B240:B244"/>
    <mergeCell ref="C240:C244"/>
    <mergeCell ref="A235:A239"/>
    <mergeCell ref="A182:H182"/>
    <mergeCell ref="A183:H183"/>
    <mergeCell ref="H177:H181"/>
    <mergeCell ref="H184:H188"/>
    <mergeCell ref="B184:B188"/>
    <mergeCell ref="A194:H194"/>
    <mergeCell ref="A177:A181"/>
    <mergeCell ref="H41:H45"/>
    <mergeCell ref="B36:B40"/>
    <mergeCell ref="H101:H105"/>
    <mergeCell ref="A56:A60"/>
    <mergeCell ref="B56:B60"/>
    <mergeCell ref="C56:C60"/>
    <mergeCell ref="H56:H60"/>
    <mergeCell ref="A61:A65"/>
    <mergeCell ref="B61:B65"/>
    <mergeCell ref="C61:C65"/>
    <mergeCell ref="A46:A50"/>
    <mergeCell ref="B41:B45"/>
    <mergeCell ref="B101:B105"/>
    <mergeCell ref="A51:A55"/>
    <mergeCell ref="B51:B55"/>
    <mergeCell ref="C51:C55"/>
    <mergeCell ref="A101:A105"/>
    <mergeCell ref="A66:A70"/>
    <mergeCell ref="B66:B70"/>
    <mergeCell ref="C66:C70"/>
    <mergeCell ref="H66:H70"/>
    <mergeCell ref="A71:A75"/>
    <mergeCell ref="B71:B75"/>
    <mergeCell ref="C71:C75"/>
    <mergeCell ref="H122:H126"/>
    <mergeCell ref="B229:B233"/>
    <mergeCell ref="H137:H141"/>
    <mergeCell ref="H212:H216"/>
    <mergeCell ref="H61:H65"/>
    <mergeCell ref="B112:B116"/>
    <mergeCell ref="H152:H156"/>
    <mergeCell ref="B224:B228"/>
    <mergeCell ref="B218:B222"/>
    <mergeCell ref="B212:B216"/>
    <mergeCell ref="C122:C126"/>
    <mergeCell ref="H157:H161"/>
    <mergeCell ref="B162:B166"/>
    <mergeCell ref="H162:H166"/>
    <mergeCell ref="B177:B181"/>
    <mergeCell ref="H142:H146"/>
    <mergeCell ref="B132:B136"/>
    <mergeCell ref="C127:C128"/>
    <mergeCell ref="C129:C131"/>
    <mergeCell ref="H132:H136"/>
    <mergeCell ref="H147:H151"/>
    <mergeCell ref="B172:B176"/>
    <mergeCell ref="B167:B169"/>
    <mergeCell ref="H167:H169"/>
    <mergeCell ref="A127:A131"/>
    <mergeCell ref="B127:B131"/>
    <mergeCell ref="A152:A156"/>
    <mergeCell ref="B152:B156"/>
    <mergeCell ref="A184:A188"/>
    <mergeCell ref="A142:A146"/>
    <mergeCell ref="B142:B146"/>
    <mergeCell ref="A137:A141"/>
    <mergeCell ref="B137:B141"/>
    <mergeCell ref="A172:A176"/>
    <mergeCell ref="A162:A166"/>
    <mergeCell ref="A132:A136"/>
    <mergeCell ref="F1:H1"/>
    <mergeCell ref="A11:A12"/>
    <mergeCell ref="B11:B12"/>
    <mergeCell ref="B31:B35"/>
    <mergeCell ref="H31:H35"/>
    <mergeCell ref="H25:H29"/>
    <mergeCell ref="H11:H12"/>
    <mergeCell ref="A20:A24"/>
    <mergeCell ref="H20:H24"/>
    <mergeCell ref="B25:B29"/>
    <mergeCell ref="B20:B24"/>
    <mergeCell ref="A25:A29"/>
    <mergeCell ref="D11:F11"/>
    <mergeCell ref="G11:G12"/>
    <mergeCell ref="A30:H30"/>
    <mergeCell ref="C11:C12"/>
    <mergeCell ref="A31:A35"/>
    <mergeCell ref="H14:H19"/>
    <mergeCell ref="A14:B19"/>
    <mergeCell ref="A9:H9"/>
    <mergeCell ref="C25:C29"/>
    <mergeCell ref="C31:C35"/>
    <mergeCell ref="C14:C19"/>
    <mergeCell ref="C20:C24"/>
    <mergeCell ref="H857:H861"/>
    <mergeCell ref="A261:A265"/>
    <mergeCell ref="A224:A228"/>
    <mergeCell ref="A256:A260"/>
    <mergeCell ref="H107:H111"/>
    <mergeCell ref="H112:H116"/>
    <mergeCell ref="B107:B111"/>
    <mergeCell ref="H51:H55"/>
    <mergeCell ref="A811:H811"/>
    <mergeCell ref="A338:H338"/>
    <mergeCell ref="C801:C805"/>
    <mergeCell ref="A857:A861"/>
    <mergeCell ref="B857:B861"/>
    <mergeCell ref="C857:C861"/>
    <mergeCell ref="C847:C851"/>
    <mergeCell ref="A734:A738"/>
    <mergeCell ref="B734:B738"/>
    <mergeCell ref="A781:A785"/>
    <mergeCell ref="B781:B785"/>
    <mergeCell ref="A819:A823"/>
    <mergeCell ref="A824:H824"/>
    <mergeCell ref="B806:B810"/>
    <mergeCell ref="H831:H835"/>
    <mergeCell ref="C728:C732"/>
    <mergeCell ref="H36:H40"/>
    <mergeCell ref="A36:A40"/>
    <mergeCell ref="A41:A45"/>
    <mergeCell ref="H842:H846"/>
    <mergeCell ref="A836:A840"/>
    <mergeCell ref="B836:B840"/>
    <mergeCell ref="H836:H840"/>
    <mergeCell ref="A830:H830"/>
    <mergeCell ref="A841:H841"/>
    <mergeCell ref="A842:A846"/>
    <mergeCell ref="B842:B846"/>
    <mergeCell ref="H723:H727"/>
    <mergeCell ref="A728:A732"/>
    <mergeCell ref="B251:B255"/>
    <mergeCell ref="A229:A233"/>
    <mergeCell ref="A234:H234"/>
    <mergeCell ref="H235:H239"/>
    <mergeCell ref="H240:H244"/>
    <mergeCell ref="H229:H233"/>
    <mergeCell ref="A245:A249"/>
    <mergeCell ref="A218:A222"/>
    <mergeCell ref="C229:C233"/>
    <mergeCell ref="B728:B732"/>
    <mergeCell ref="A240:A244"/>
    <mergeCell ref="A750:A754"/>
    <mergeCell ref="B750:B754"/>
    <mergeCell ref="H728:H732"/>
    <mergeCell ref="B723:B727"/>
    <mergeCell ref="C723:C727"/>
    <mergeCell ref="H847:H851"/>
    <mergeCell ref="A852:A856"/>
    <mergeCell ref="B852:B856"/>
    <mergeCell ref="C852:C856"/>
    <mergeCell ref="H852:H856"/>
    <mergeCell ref="A847:A851"/>
    <mergeCell ref="B847:B851"/>
    <mergeCell ref="H806:H810"/>
    <mergeCell ref="H801:H805"/>
    <mergeCell ref="H813:H817"/>
    <mergeCell ref="B831:B835"/>
    <mergeCell ref="H825:H829"/>
    <mergeCell ref="A723:A727"/>
    <mergeCell ref="B745:B749"/>
    <mergeCell ref="C745:C749"/>
    <mergeCell ref="H745:H749"/>
    <mergeCell ref="H755:H759"/>
    <mergeCell ref="H734:H738"/>
    <mergeCell ref="B801:B805"/>
    <mergeCell ref="A745:A749"/>
    <mergeCell ref="B739:B740"/>
    <mergeCell ref="H739:H740"/>
    <mergeCell ref="H741:H743"/>
    <mergeCell ref="B741:B743"/>
    <mergeCell ref="A739:A740"/>
    <mergeCell ref="A741:A743"/>
    <mergeCell ref="H781:H785"/>
    <mergeCell ref="A786:A790"/>
    <mergeCell ref="H786:H790"/>
    <mergeCell ref="B755:B759"/>
    <mergeCell ref="A771:A775"/>
    <mergeCell ref="B771:B775"/>
    <mergeCell ref="H771:H775"/>
    <mergeCell ref="A755:A759"/>
    <mergeCell ref="C771:C775"/>
    <mergeCell ref="A760:A764"/>
    <mergeCell ref="B760:B764"/>
    <mergeCell ref="A765:H765"/>
    <mergeCell ref="A766:A770"/>
    <mergeCell ref="B766:B770"/>
    <mergeCell ref="C766:C770"/>
    <mergeCell ref="H766:H770"/>
    <mergeCell ref="H750:H754"/>
    <mergeCell ref="A791:A795"/>
    <mergeCell ref="A796:A800"/>
    <mergeCell ref="B786:B790"/>
    <mergeCell ref="B791:B795"/>
    <mergeCell ref="B796:B800"/>
    <mergeCell ref="H776:H780"/>
    <mergeCell ref="A776:A780"/>
    <mergeCell ref="B776:B780"/>
    <mergeCell ref="C776:C780"/>
    <mergeCell ref="B819:B820"/>
    <mergeCell ref="B46:B48"/>
    <mergeCell ref="B49:B50"/>
    <mergeCell ref="H46:H48"/>
    <mergeCell ref="H49:H50"/>
    <mergeCell ref="B86:B88"/>
    <mergeCell ref="B89:B90"/>
    <mergeCell ref="H86:H88"/>
    <mergeCell ref="H89:H90"/>
    <mergeCell ref="H129:H131"/>
    <mergeCell ref="H71:H75"/>
    <mergeCell ref="H76:H80"/>
    <mergeCell ref="H791:H795"/>
    <mergeCell ref="H796:H800"/>
    <mergeCell ref="A733:H733"/>
    <mergeCell ref="A744:H744"/>
    <mergeCell ref="A122:A126"/>
    <mergeCell ref="B122:B126"/>
    <mergeCell ref="A86:A90"/>
    <mergeCell ref="C86:C90"/>
    <mergeCell ref="H195:H199"/>
    <mergeCell ref="H218:H222"/>
    <mergeCell ref="H200:H204"/>
    <mergeCell ref="C212:C216"/>
  </mergeCells>
  <phoneticPr fontId="8" type="noConversion"/>
  <printOptions gridLines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2" manualBreakCount="2">
    <brk id="260" max="16" man="1"/>
    <brk id="83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по МП за 6мес.</vt:lpstr>
      <vt:lpstr>'Отчет по МП за 6мес.'!Заголовки_для_печати</vt:lpstr>
      <vt:lpstr>'Отчет по МП за 6мес.'!Область_печати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2017-11-17T06:22:46Z</cp:lastPrinted>
  <dcterms:created xsi:type="dcterms:W3CDTF">2014-04-08T13:08:34Z</dcterms:created>
  <dcterms:modified xsi:type="dcterms:W3CDTF">2017-11-28T12:49:15Z</dcterms:modified>
</cp:coreProperties>
</file>