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5.1" sheetId="1" r:id="rId1"/>
  </sheets>
  <definedNames>
    <definedName name="_xlnm._FilterDatabase" localSheetId="0" hidden="1">'Приложение 5.1'!$A$8:$I$255</definedName>
    <definedName name="_xlnm.Print_Titles" localSheetId="0">'Приложение 5.1'!$7:$7</definedName>
    <definedName name="_xlnm.Print_Area" localSheetId="0">'Приложение 5.1'!$A$1:$I$255</definedName>
  </definedNames>
  <calcPr calcId="125725"/>
</workbook>
</file>

<file path=xl/calcChain.xml><?xml version="1.0" encoding="utf-8"?>
<calcChain xmlns="http://schemas.openxmlformats.org/spreadsheetml/2006/main">
  <c r="H30" i="1"/>
  <c r="F30"/>
  <c r="F31"/>
  <c r="I56"/>
  <c r="H56"/>
  <c r="G56"/>
  <c r="F56"/>
  <c r="H96"/>
  <c r="F96"/>
  <c r="F95" s="1"/>
  <c r="F15"/>
  <c r="H15"/>
  <c r="F20"/>
  <c r="H20"/>
  <c r="F27"/>
  <c r="H27"/>
  <c r="H29"/>
  <c r="F37"/>
  <c r="H37"/>
  <c r="F43"/>
  <c r="H43"/>
  <c r="G44"/>
  <c r="I44"/>
  <c r="F51"/>
  <c r="H51"/>
  <c r="G52"/>
  <c r="I52"/>
  <c r="G53"/>
  <c r="I53"/>
  <c r="F63"/>
  <c r="H63"/>
  <c r="F68"/>
  <c r="H68"/>
  <c r="F73"/>
  <c r="H73"/>
  <c r="F77"/>
  <c r="H77"/>
  <c r="F82"/>
  <c r="H82"/>
  <c r="F87"/>
  <c r="H87"/>
  <c r="F101"/>
  <c r="H101"/>
  <c r="G102"/>
  <c r="I102"/>
  <c r="F104"/>
  <c r="H104"/>
  <c r="F112"/>
  <c r="H112"/>
  <c r="H111" s="1"/>
  <c r="F115"/>
  <c r="H115"/>
  <c r="G116"/>
  <c r="G115" s="1"/>
  <c r="I116"/>
  <c r="F119"/>
  <c r="H119"/>
  <c r="H118" s="1"/>
  <c r="G121"/>
  <c r="I121"/>
  <c r="F127"/>
  <c r="H127"/>
  <c r="F132"/>
  <c r="H132"/>
  <c r="F139"/>
  <c r="H139"/>
  <c r="F144"/>
  <c r="H144"/>
  <c r="F148"/>
  <c r="H148"/>
  <c r="F153"/>
  <c r="H153"/>
  <c r="F157"/>
  <c r="H157"/>
  <c r="F161"/>
  <c r="H161"/>
  <c r="F166"/>
  <c r="H166"/>
  <c r="F172"/>
  <c r="H172"/>
  <c r="F178"/>
  <c r="H178"/>
  <c r="G179"/>
  <c r="I179"/>
  <c r="F183"/>
  <c r="H183"/>
  <c r="F187"/>
  <c r="H187"/>
  <c r="F192"/>
  <c r="H192"/>
  <c r="F201"/>
  <c r="H201"/>
  <c r="F205"/>
  <c r="H205"/>
  <c r="G206"/>
  <c r="I206"/>
  <c r="F210"/>
  <c r="H210"/>
  <c r="F213"/>
  <c r="H213"/>
  <c r="F218"/>
  <c r="H218"/>
  <c r="F224"/>
  <c r="H224"/>
  <c r="F230"/>
  <c r="H230"/>
  <c r="F236"/>
  <c r="H236"/>
  <c r="F241"/>
  <c r="H241"/>
  <c r="G242"/>
  <c r="I242"/>
  <c r="F245"/>
  <c r="H245"/>
  <c r="F253"/>
  <c r="H253"/>
  <c r="H252" l="1"/>
  <c r="I241"/>
  <c r="H235"/>
  <c r="H223"/>
  <c r="H212"/>
  <c r="I205"/>
  <c r="H200"/>
  <c r="H186"/>
  <c r="I178"/>
  <c r="H171"/>
  <c r="H160"/>
  <c r="H152"/>
  <c r="H143"/>
  <c r="H131"/>
  <c r="H117"/>
  <c r="G114"/>
  <c r="H110"/>
  <c r="G101"/>
  <c r="F86"/>
  <c r="F76"/>
  <c r="F67"/>
  <c r="F50"/>
  <c r="F42"/>
  <c r="H26"/>
  <c r="H14"/>
  <c r="I55"/>
  <c r="I54" s="1"/>
  <c r="F244"/>
  <c r="F240"/>
  <c r="F229"/>
  <c r="F217"/>
  <c r="F209"/>
  <c r="F204"/>
  <c r="F191"/>
  <c r="F182"/>
  <c r="F177"/>
  <c r="F165"/>
  <c r="F156"/>
  <c r="F147"/>
  <c r="F138"/>
  <c r="F126"/>
  <c r="F118"/>
  <c r="H114"/>
  <c r="F111"/>
  <c r="I101"/>
  <c r="H86"/>
  <c r="H76"/>
  <c r="H67"/>
  <c r="H50"/>
  <c r="H42"/>
  <c r="F19"/>
  <c r="H95"/>
  <c r="H244"/>
  <c r="H240"/>
  <c r="H229"/>
  <c r="H217"/>
  <c r="H209"/>
  <c r="H204"/>
  <c r="H191"/>
  <c r="H182"/>
  <c r="H177"/>
  <c r="H165"/>
  <c r="H156"/>
  <c r="H147"/>
  <c r="H138"/>
  <c r="H126"/>
  <c r="F103"/>
  <c r="F100"/>
  <c r="F81"/>
  <c r="F72"/>
  <c r="F62"/>
  <c r="G43"/>
  <c r="F36"/>
  <c r="H19"/>
  <c r="G96"/>
  <c r="G95" s="1"/>
  <c r="G55"/>
  <c r="F252"/>
  <c r="G241"/>
  <c r="F235"/>
  <c r="F223"/>
  <c r="F212"/>
  <c r="G205"/>
  <c r="F200"/>
  <c r="F186"/>
  <c r="G178"/>
  <c r="F171"/>
  <c r="F160"/>
  <c r="F152"/>
  <c r="F143"/>
  <c r="F131"/>
  <c r="I115"/>
  <c r="F114"/>
  <c r="H103"/>
  <c r="H100"/>
  <c r="H81"/>
  <c r="H72"/>
  <c r="H62"/>
  <c r="I43"/>
  <c r="H36"/>
  <c r="F26"/>
  <c r="F14"/>
  <c r="F29"/>
  <c r="H54"/>
  <c r="H55"/>
  <c r="F55"/>
  <c r="I51"/>
  <c r="G51"/>
  <c r="G54"/>
  <c r="H94"/>
  <c r="F94"/>
  <c r="I96"/>
  <c r="F99"/>
  <c r="H25"/>
  <c r="H24" l="1"/>
  <c r="G94"/>
  <c r="H49"/>
  <c r="H35"/>
  <c r="H80"/>
  <c r="I114"/>
  <c r="F199"/>
  <c r="F234"/>
  <c r="H155"/>
  <c r="H190"/>
  <c r="H208"/>
  <c r="H243"/>
  <c r="F18"/>
  <c r="H75"/>
  <c r="H113"/>
  <c r="F146"/>
  <c r="F181"/>
  <c r="F216"/>
  <c r="F239"/>
  <c r="F75"/>
  <c r="G113"/>
  <c r="H130"/>
  <c r="H170"/>
  <c r="H185"/>
  <c r="I204"/>
  <c r="I240"/>
  <c r="H93"/>
  <c r="G50"/>
  <c r="F25"/>
  <c r="I42"/>
  <c r="H71"/>
  <c r="F113"/>
  <c r="F130"/>
  <c r="F151"/>
  <c r="F170"/>
  <c r="F185"/>
  <c r="G204"/>
  <c r="F222"/>
  <c r="G240"/>
  <c r="H18"/>
  <c r="G42"/>
  <c r="F71"/>
  <c r="H125"/>
  <c r="H146"/>
  <c r="H164"/>
  <c r="H181"/>
  <c r="H203"/>
  <c r="H216"/>
  <c r="H239"/>
  <c r="H41"/>
  <c r="H66"/>
  <c r="H85"/>
  <c r="F110"/>
  <c r="F117"/>
  <c r="F137"/>
  <c r="F155"/>
  <c r="F176"/>
  <c r="F190"/>
  <c r="F208"/>
  <c r="F228"/>
  <c r="F243"/>
  <c r="H13"/>
  <c r="F41"/>
  <c r="F66"/>
  <c r="F85"/>
  <c r="H109"/>
  <c r="H142"/>
  <c r="H159"/>
  <c r="I177"/>
  <c r="H199"/>
  <c r="H211"/>
  <c r="H234"/>
  <c r="H251"/>
  <c r="H99"/>
  <c r="H98" s="1"/>
  <c r="I50"/>
  <c r="F13"/>
  <c r="H61"/>
  <c r="F142"/>
  <c r="F159"/>
  <c r="G177"/>
  <c r="F211"/>
  <c r="F251"/>
  <c r="F35"/>
  <c r="F61"/>
  <c r="F80"/>
  <c r="H137"/>
  <c r="H176"/>
  <c r="H228"/>
  <c r="I100"/>
  <c r="F125"/>
  <c r="F164"/>
  <c r="F203"/>
  <c r="G100"/>
  <c r="H151"/>
  <c r="H222"/>
  <c r="F93"/>
  <c r="F54"/>
  <c r="F98"/>
  <c r="G49"/>
  <c r="I95"/>
  <c r="I94" l="1"/>
  <c r="G48"/>
  <c r="H250"/>
  <c r="I176"/>
  <c r="H141"/>
  <c r="F84"/>
  <c r="F40"/>
  <c r="F207"/>
  <c r="F175"/>
  <c r="F136"/>
  <c r="F109"/>
  <c r="H65"/>
  <c r="H238"/>
  <c r="H163"/>
  <c r="H124"/>
  <c r="G41"/>
  <c r="G239"/>
  <c r="G203"/>
  <c r="F169"/>
  <c r="F129"/>
  <c r="H70"/>
  <c r="F24"/>
  <c r="H92"/>
  <c r="I203"/>
  <c r="H169"/>
  <c r="G108"/>
  <c r="F238"/>
  <c r="F180"/>
  <c r="H207"/>
  <c r="F198"/>
  <c r="H79"/>
  <c r="H48"/>
  <c r="H23"/>
  <c r="F92"/>
  <c r="H150"/>
  <c r="F124"/>
  <c r="H227"/>
  <c r="H136"/>
  <c r="F60"/>
  <c r="F250"/>
  <c r="G176"/>
  <c r="F141"/>
  <c r="F12"/>
  <c r="H233"/>
  <c r="H108"/>
  <c r="F65"/>
  <c r="H12"/>
  <c r="F227"/>
  <c r="F189"/>
  <c r="H84"/>
  <c r="H40"/>
  <c r="H215"/>
  <c r="H180"/>
  <c r="H175" s="1"/>
  <c r="F70"/>
  <c r="F221"/>
  <c r="F184"/>
  <c r="F150"/>
  <c r="I41"/>
  <c r="I239"/>
  <c r="H184"/>
  <c r="H129"/>
  <c r="F215"/>
  <c r="H189"/>
  <c r="F233"/>
  <c r="I113"/>
  <c r="H34"/>
  <c r="G93"/>
  <c r="I49"/>
  <c r="F49"/>
  <c r="H221"/>
  <c r="G99"/>
  <c r="F163"/>
  <c r="I99"/>
  <c r="F79"/>
  <c r="F34"/>
  <c r="H60"/>
  <c r="F97"/>
  <c r="H97"/>
  <c r="H174" l="1"/>
  <c r="H33"/>
  <c r="F226"/>
  <c r="G175"/>
  <c r="G238"/>
  <c r="F39"/>
  <c r="H249"/>
  <c r="H59"/>
  <c r="I98"/>
  <c r="G98"/>
  <c r="F48"/>
  <c r="F11"/>
  <c r="H232"/>
  <c r="F174"/>
  <c r="G92"/>
  <c r="I108"/>
  <c r="I238"/>
  <c r="F220"/>
  <c r="H39"/>
  <c r="F249"/>
  <c r="H135"/>
  <c r="F123"/>
  <c r="F91"/>
  <c r="H47"/>
  <c r="G107"/>
  <c r="I198"/>
  <c r="F23"/>
  <c r="G198"/>
  <c r="G40"/>
  <c r="F135"/>
  <c r="I175"/>
  <c r="G47"/>
  <c r="H198"/>
  <c r="I48"/>
  <c r="F232"/>
  <c r="I40"/>
  <c r="F59"/>
  <c r="H226"/>
  <c r="H22"/>
  <c r="H168"/>
  <c r="H91"/>
  <c r="F168"/>
  <c r="H123"/>
  <c r="F108"/>
  <c r="I93"/>
  <c r="F33"/>
  <c r="H220"/>
  <c r="H11"/>
  <c r="H107"/>
  <c r="F197"/>
  <c r="H122" l="1"/>
  <c r="I174"/>
  <c r="F22"/>
  <c r="F90"/>
  <c r="G91"/>
  <c r="F47"/>
  <c r="H248"/>
  <c r="F196"/>
  <c r="F32"/>
  <c r="I39"/>
  <c r="I47"/>
  <c r="I97"/>
  <c r="F107"/>
  <c r="G46"/>
  <c r="G197"/>
  <c r="I197"/>
  <c r="H46"/>
  <c r="F248"/>
  <c r="I107"/>
  <c r="F10"/>
  <c r="G174"/>
  <c r="H32"/>
  <c r="F58"/>
  <c r="H197"/>
  <c r="G39"/>
  <c r="G106"/>
  <c r="I232"/>
  <c r="H196"/>
  <c r="G232"/>
  <c r="H10"/>
  <c r="H134"/>
  <c r="H106"/>
  <c r="I92"/>
  <c r="H90"/>
  <c r="F134"/>
  <c r="F122"/>
  <c r="G97"/>
  <c r="H58"/>
  <c r="F121" l="1"/>
  <c r="I91"/>
  <c r="H45"/>
  <c r="F106"/>
  <c r="H57"/>
  <c r="H89"/>
  <c r="H9"/>
  <c r="H195"/>
  <c r="F9"/>
  <c r="F247"/>
  <c r="I196"/>
  <c r="G45"/>
  <c r="I32"/>
  <c r="F46"/>
  <c r="F89"/>
  <c r="H121"/>
  <c r="G32"/>
  <c r="F57"/>
  <c r="I106"/>
  <c r="G196"/>
  <c r="I46"/>
  <c r="H247"/>
  <c r="G90"/>
  <c r="F195"/>
  <c r="I195" l="1"/>
  <c r="H255"/>
  <c r="F194"/>
  <c r="F45"/>
  <c r="H194"/>
  <c r="I90"/>
  <c r="G195"/>
  <c r="G89"/>
  <c r="I45"/>
  <c r="G9"/>
  <c r="I9"/>
  <c r="I89" l="1"/>
  <c r="G194"/>
  <c r="G255" s="1"/>
  <c r="I194"/>
  <c r="F255"/>
  <c r="I255" l="1"/>
</calcChain>
</file>

<file path=xl/sharedStrings.xml><?xml version="1.0" encoding="utf-8"?>
<sst xmlns="http://schemas.openxmlformats.org/spreadsheetml/2006/main" count="995" uniqueCount="228">
  <si>
    <t>Всего расходов</t>
  </si>
  <si>
    <t>99 7 00 80010</t>
  </si>
  <si>
    <t>01</t>
  </si>
  <si>
    <t>10</t>
  </si>
  <si>
    <t>Иные пенсии, социальные доплаты к пенсиям</t>
  </si>
  <si>
    <t>Публичные нормативные социальные выплаты гражданам</t>
  </si>
  <si>
    <t>Социальное обеспечение и иные выплаты населению</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</si>
  <si>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</si>
  <si>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99 7 00 00000</t>
  </si>
  <si>
    <t>Иная непрограммная деятельность</t>
  </si>
  <si>
    <t>99 0 00 00000</t>
  </si>
  <si>
    <t>Непрограммная деятельность</t>
  </si>
  <si>
    <t>Пенсионное обеспечение</t>
  </si>
  <si>
    <t/>
  </si>
  <si>
    <t>СОЦИАЛЬНАЯ ПОЛИТИКА</t>
  </si>
  <si>
    <t>07 4 05 L4670</t>
  </si>
  <si>
    <t>08</t>
  </si>
  <si>
    <t>Субсидии бюджетным учреждениям на иные цели</t>
  </si>
  <si>
    <t>Субсидии бюджетным учреждениям</t>
  </si>
  <si>
    <t>Предоставление субсидий бюджетным, автономным учреждениям и иным некоммерческим организациям</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</si>
  <si>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</si>
  <si>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Субсидия на обеспечение развития и укрепления  материально-технической базы муниципальных домов культуры</t>
  </si>
  <si>
    <t>07 4 05 00000</t>
  </si>
  <si>
    <t>Основное мероприятие 05: «Приобретение звукового и светового оборудования»</t>
  </si>
  <si>
    <t>07 4 01 20090</t>
  </si>
  <si>
    <t>Обеспечение деятельности культурно-досуговых учреждений (укрепление материально-технической базы )</t>
  </si>
  <si>
    <t>07 4 01 00000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</si>
  <si>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</si>
  <si>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07 4 00 00000</t>
  </si>
  <si>
    <t>Подпрограмма «Модернизация учреждений культуры и искусства на территории сельского поселения Ловозеро»</t>
  </si>
  <si>
    <t>07 3 01 20090</t>
  </si>
  <si>
    <t>Обеспечение деятельности культурно-досуговых учреждений (энергосбережение и повышение энергетической эффективности)</t>
  </si>
  <si>
    <t>07 3 01 00000</t>
  </si>
  <si>
    <t>Основное мероприятие 01: Обеспечение  мероприятий по энергосбережению и повышению энергетической эффективности учреждения культуры</t>
  </si>
  <si>
    <t>07 3 00 00000</t>
  </si>
  <si>
    <t>Подпрограмма «Энергосбережение и повышение энергетической эффективности в МБУ "Ловозерский ЦРДК"»</t>
  </si>
  <si>
    <t>07 2 01 20090</t>
  </si>
  <si>
    <t>Обеспечение деятельности культурно-досуговых учреждений</t>
  </si>
  <si>
    <t>07 2 01 00000</t>
  </si>
  <si>
    <t xml:space="preserve">Основное мероприятие 01: Обеспечение антитеррористической защищённости и пожарной безопасности учреждения культуры </t>
  </si>
  <si>
    <t>07 2 00 00000</t>
  </si>
  <si>
    <t>Подпрограмма «Организация и проведение мероприятий по антитеррористической защищённости и пожарной безопасности в МБУ «Ловозерский ЦРДК»»</t>
  </si>
  <si>
    <t>07 1 02 13060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</si>
  <si>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</si>
  <si>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07 1 02 00000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</si>
  <si>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</si>
  <si>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01 P1100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</si>
  <si>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</si>
  <si>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</si>
  <si>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S1100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</si>
  <si>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</si>
  <si>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</si>
  <si>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</si>
  <si>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07 1 01 20090</t>
  </si>
  <si>
    <t>Обеспечение деятельности культурно-досуговых учреждений (финансовое обеспечение муниципального задания)</t>
  </si>
  <si>
    <t>07 1 01 00000</t>
  </si>
  <si>
    <t xml:space="preserve">Основное мероприятие 01: Обеспечение деятельности  учреждения культуры </t>
  </si>
  <si>
    <t>07 1 00 00000</t>
  </si>
  <si>
    <t>Подпрограмма «Финансовое обеспечение выполнения муниципального задания МБУ «Ловозерский ЦРДК»»</t>
  </si>
  <si>
    <t>07 0 00 00000</t>
  </si>
  <si>
    <t>Муниципальная  программа «Развитие культуры на территории сельского поселения Ловозеро Ловозерского района»</t>
  </si>
  <si>
    <t>Культура</t>
  </si>
  <si>
    <t>Культура и кинематография</t>
  </si>
  <si>
    <t>03</t>
  </si>
  <si>
    <t>05</t>
  </si>
  <si>
    <t>Прочая закупка товаров, работ и услуг</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</si>
  <si>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</si>
  <si>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</si>
  <si>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08 0 02 20030</t>
  </si>
  <si>
    <t>Изготовление пректной и сметной документации для выполнения работ по благоустройству общественной территории</t>
  </si>
  <si>
    <t>Основное мероприятие 02: Повышение уровня благоустройства муниципальных территорий общего пользования</t>
  </si>
  <si>
    <t>08 0 01 20020</t>
  </si>
  <si>
    <t>Изготовление пректной и сметной документации для выполнения работ по благоустройству дворовой территории</t>
  </si>
  <si>
    <t>08 0 01 0000</t>
  </si>
  <si>
    <t>Основное мероприятие 01: Повышение уровня благоустройства дворовых территорий</t>
  </si>
  <si>
    <t>08 0 F2 55550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</si>
  <si>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</si>
  <si>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</si>
  <si>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00000</t>
  </si>
  <si>
    <t>Основное мероприятие F2: «Федеральный проект «Формирование комфортной городской среды»»</t>
  </si>
  <si>
    <t>08 0 00 00000</t>
  </si>
  <si>
    <t>Муниципальная программа «Формирование современной городской среды на территории муниципального образования сельское поселение Ловозеро»</t>
  </si>
  <si>
    <t>06 0 01 20060</t>
  </si>
  <si>
    <t>Замена светильников уличного освещения  на светодиодные</t>
  </si>
  <si>
    <t>06 0 01 00000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</si>
  <si>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</si>
  <si>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06 0 00 00000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</si>
  <si>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</si>
  <si>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04 0 06 20680</t>
  </si>
  <si>
    <t>Приобретение и установка указателей с аншлагами улиц и номеров домов</t>
  </si>
  <si>
    <t>04 0 06 00000</t>
  </si>
  <si>
    <t>Основное мероприятие 06: Упорядочение адресного хозяйства муниципального образования сельское поселение Ловозеро</t>
  </si>
  <si>
    <t>04 0 03 20580</t>
  </si>
  <si>
    <t xml:space="preserve">Создание условий для массового отдыха жителей поселения и организация обустройства мест массового отдыха населения </t>
  </si>
  <si>
    <t>04 0 03 20480</t>
  </si>
  <si>
    <t>Мероприятия по обслуживанию прочих объектов благоустройства (техобслуживание светового, художественного оформления главной новогодней ели)</t>
  </si>
  <si>
    <t>Мероприятия по содержанию прочих объектов благоустройства  (установка конструкций искусственный ели (монтаж и демонтаж))</t>
  </si>
  <si>
    <t>04 0 03 00000</t>
  </si>
  <si>
    <t>Основное мероприятие 03: Обеспечение сохранности, технического обслуживания и содержания прочих объектов благоустройства</t>
  </si>
  <si>
    <t>04 0 02 20280</t>
  </si>
  <si>
    <t xml:space="preserve">Техническое обеспечение наружного уличного освещения населенных пунктов сельского поселения </t>
  </si>
  <si>
    <t>04 0 02 20180</t>
  </si>
  <si>
    <t>Обеспечение наружного уличного освещения населенных пунктов сельского поселения</t>
  </si>
  <si>
    <t>04 0 02 00000</t>
  </si>
  <si>
    <t>Основное мероприятие 02: Организация наружного освещения улиц, дворовых территорий поселения</t>
  </si>
  <si>
    <t>04 0 01 20980</t>
  </si>
  <si>
    <t xml:space="preserve">Организация благоустройства территории сельского поселения </t>
  </si>
  <si>
    <t>04 0 01 00000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</si>
  <si>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</si>
  <si>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04 0 00 00000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</si>
  <si>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</si>
  <si>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Благоустройство</t>
  </si>
  <si>
    <t>02 0 02 20030</t>
  </si>
  <si>
    <t>Оплата взноса на капитальный ремонт МКД</t>
  </si>
  <si>
    <t>02 0 02 00000</t>
  </si>
  <si>
    <t>Основное мероприятие 02: Оплата взноса на капитальный ремонт МКД</t>
  </si>
  <si>
    <t>02 0 01 20030</t>
  </si>
  <si>
    <t>Проведения оценки рыночной стоимости объектов муниципального и бесхозяйственного имущества</t>
  </si>
  <si>
    <t>02 0 01 00000</t>
  </si>
  <si>
    <t>Основное мероприятие 01: Обеспечение проведения оценки рыночной стоимости объектов муниципального и бесхозяйственного имущества</t>
  </si>
  <si>
    <t>02 0 00 00000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</si>
  <si>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</si>
  <si>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Жилищное хозяйство</t>
  </si>
  <si>
    <t>ЖИЛИЩНО-КОММУНАЛЬНОЕ ХОЗЯЙСТВО</t>
  </si>
  <si>
    <t>01 0 02 S0570</t>
  </si>
  <si>
    <t>04</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</si>
  <si>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</si>
  <si>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01 0 02 70570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</si>
  <si>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</si>
  <si>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01 0 02 20010</t>
  </si>
  <si>
    <t>Поддержка имеющихся информационных (в т. ч. телекоммуникационных) баз, обновление программного обеспечения (доступ к сети интернет)</t>
  </si>
  <si>
    <t>01 0 02 00000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</si>
  <si>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</si>
  <si>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01 0 00 00000</t>
  </si>
  <si>
    <t>Муниципальная  программа «Повышение эффективности бюджетных расходов сельского поселения Ловозеро Ловозерского района»</t>
  </si>
  <si>
    <t>Связь и информатика</t>
  </si>
  <si>
    <t>05 0 01 S0900</t>
  </si>
  <si>
    <t>Иные межбюджетные трансферты</t>
  </si>
  <si>
    <t>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</si>
  <si>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</si>
  <si>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</si>
  <si>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</si>
  <si>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</si>
  <si>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</si>
  <si>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05 0 00 00000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</si>
  <si>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</si>
  <si>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Транспорт</t>
  </si>
  <si>
    <t>04 0 04 75590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</si>
  <si>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</si>
  <si>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04 0 04 00000</t>
  </si>
  <si>
    <t>Сельское хозяйство и рыболовство</t>
  </si>
  <si>
    <t>НАЦИОНАЛЬНАЯ ЭКОНОМИКА</t>
  </si>
  <si>
    <t>03 0 08 20050</t>
  </si>
  <si>
    <t>Организация деятельности пожарного депо (укомплектование)</t>
  </si>
  <si>
    <t>03 0 08 00000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</si>
  <si>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</si>
  <si>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03 0 07 20050</t>
  </si>
  <si>
    <t>Организация деятельности пожарного депо (содержание)</t>
  </si>
  <si>
    <t>03 0 07 00000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</si>
  <si>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</si>
  <si>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03 0 06 20050</t>
  </si>
  <si>
    <t>Иные выплаты населению</t>
  </si>
  <si>
    <t>Организация деятельности пожарного депо (поощрение членов ДПК)</t>
  </si>
  <si>
    <t>03 0 06 00000</t>
  </si>
  <si>
    <t>Основное мероприятие 06: Поощрение членов ДПК за активную работу по предупреждению и ликвидации пожаров</t>
  </si>
  <si>
    <t>03 0 05 20050</t>
  </si>
  <si>
    <t>Организация деятельности пожарного депо (страхование и медицинский осмотр добровольных пожарных)</t>
  </si>
  <si>
    <t>03 0 05 00000</t>
  </si>
  <si>
    <t>Основное мероприятие 05: Страхование и медицинский осмотр  добровольных пожарных</t>
  </si>
  <si>
    <t>03 0 03 20050</t>
  </si>
  <si>
    <t>Поддержание в готовности минерализационных противопожарных полос</t>
  </si>
  <si>
    <t>03 0 03 00000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</si>
  <si>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</si>
  <si>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03 0 02 20050</t>
  </si>
  <si>
    <t>Содержание подъездов к источникам наружного противопожарного водоснабжения</t>
  </si>
  <si>
    <t>03 0 02 00000</t>
  </si>
  <si>
    <t xml:space="preserve">Основное мероприятие 02: Проверка и содержание подъездов к источникам пожаротушения </t>
  </si>
  <si>
    <t>03 0 00 00000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</si>
  <si>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</si>
  <si>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Обеспечение пожарной безопасности</t>
  </si>
  <si>
    <t>НАЦИОНАЛЬНАЯ БЕЗОПАСНОСТЬ И ПРАВООХРАНИТЕЛЬНАЯ ДЕЯТЕЛЬНОСТЬ</t>
  </si>
  <si>
    <t>99 6 00 51180</t>
  </si>
  <si>
    <t>02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</si>
  <si>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</si>
  <si>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Фонд оплаты труда государственных (муниципальных) органов</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</si>
  <si>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</si>
  <si>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</si>
  <si>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t>
  </si>
  <si>
    <t>99 6 00 00000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</si>
  <si>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</si>
  <si>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</si>
  <si>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</si>
  <si>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99 4 00 75540</t>
  </si>
  <si>
    <t>13</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</si>
  <si>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</si>
  <si>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99 4 00 00000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</si>
  <si>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</si>
  <si>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01 0 01 20010</t>
  </si>
  <si>
    <t>Обеспечение доступа населения и организаций к информации о деятельности органов местного самоуправления в СМИ и сети Интернет</t>
  </si>
  <si>
    <t>01 0 01 00000</t>
  </si>
  <si>
    <t>Основное мероприятие 1: Размещение информационных материалов о результатах деятельности и финансового контроля</t>
  </si>
  <si>
    <t>Другие общегосударственные вопросы</t>
  </si>
  <si>
    <t>99 1 00 02030</t>
  </si>
  <si>
    <t>Иные выплаты персоналу государственных (муниципальных) органов, за исключением фонда оплаты труда</t>
  </si>
  <si>
    <t>Расходы на обеспечение функций представительного органа муниципального образования</t>
  </si>
  <si>
    <t>99 1 00 00000</t>
  </si>
  <si>
    <t>Непрограммная деятельность главы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</si>
  <si>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</si>
  <si>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99 1 00 13060</t>
  </si>
  <si>
    <t>99 1 00 01010</t>
  </si>
  <si>
    <t>Расходы на выплаты по оплате труда главы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</si>
  <si>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</si>
  <si>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</si>
  <si>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в том числе за счет средств: областного бюджета</t>
  </si>
  <si>
    <t>2022 год</t>
  </si>
  <si>
    <t>2021 год</t>
  </si>
  <si>
    <t>Вид расхода</t>
  </si>
  <si>
    <t>Целевая статья</t>
  </si>
  <si>
    <t>Подраздел</t>
  </si>
  <si>
    <t>Раздел</t>
  </si>
  <si>
    <t>Наименование</t>
  </si>
  <si>
    <t>тыс.руб.</t>
  </si>
  <si>
    <t>РАСПРЕДЕЛЕНИЕ БЮДЖЕТНЫХ АССИГНОВАНИЙ  ПО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МУНИЦИПАЛЬНОГО ОБРАЗОВАНИЯ СЕЛЬСКОЕ ПОСЕЛЕНИЕ ЛОВОЗЕРО ЛОВОЗЕРСКОГО РАЙОНА НА 2021 И 2022 ГОДЫ</t>
  </si>
  <si>
    <t xml:space="preserve">к  Решению Совета депутатов сельского поселения 
Ловозеро Ловозерского района от __________2019 года № _____
"О бюджете сельского поселения Ловозеро Ловозерского
 района на 2020 год и плановый период 2021 и 2022 годов"  </t>
  </si>
  <si>
    <t xml:space="preserve"> Приложение № 5.1</t>
  </si>
  <si>
    <t>Основное мероприятие 04: Организация мероприятий по обращению с животными без владельцев</t>
  </si>
  <si>
    <t>04 0 03 20380</t>
  </si>
  <si>
    <t>08 0 02 00000</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</si>
</sst>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5">
    <font>
      <sz val="10"/>
      <name val="Arial"/>
    </font>
    <font>
      <sz val="11"/>
      <color theme="1"/>
      <name val="Calibri"/>
      <family val="2"/>
      <charset val="204"/>
      <scheme val="minor"/>
    </font>
    <font>
      <sz val="10"/>
      <name val="Times New Roman"/>
      <family val="1"/>
      <charset val="204"/>
    </font>
    <font>
      <b/>
      <sz val="10"/>
      <name val="Times New Roman"/>
      <family val="1"/>
      <charset val="204"/>
    </font>
    <font>
      <sz val="10"/>
      <name val="Arial"/>
      <family val="2"/>
      <charset val="204"/>
    </font>
    <font>
      <sz val="10"/>
      <color rgb="FF000000"/>
      <name val="Times New Roman"/>
      <family val="1"/>
      <charset val="204"/>
    </font>
    <font>
      <b/>
      <sz val="10"/>
      <color rgb="FFFF0000"/>
      <name val="Times New Roman"/>
      <family val="1"/>
      <charset val="204"/>
    </font>
    <font>
      <sz val="10"/>
      <name val="Arial Cyr"/>
      <charset val="204"/>
    </font>
    <font>
      <b/>
      <sz val="10"/>
      <color indexed="10"/>
      <name val="Times New Roman"/>
      <family val="1"/>
      <charset val="204"/>
    </font>
    <font>
      <sz val="10"/>
      <color rgb="FF0000FF"/>
      <name val="Times New Roman"/>
      <family val="1"/>
      <charset val="204"/>
    </font>
    <font>
      <sz val="8"/>
      <color rgb="FF000000"/>
      <name val="Times New Roman"/>
      <family val="1"/>
      <charset val="204"/>
    </font>
    <font>
      <b/>
      <sz val="6.5"/>
      <name val="Times New Roman"/>
      <family val="1"/>
      <charset val="204"/>
    </font>
    <font>
      <b/>
      <i/>
      <sz val="10"/>
      <name val="Times New Roman"/>
      <family val="1"/>
      <charset val="204"/>
    </font>
    <font>
      <b/>
      <sz val="11"/>
      <name val="Times New Roman"/>
      <family val="1"/>
      <charset val="204"/>
    </font>
    <font>
      <sz val="8"/>
      <color indexed="8"/>
      <name val="Arial Cyr"/>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9">
    <xf numFmtId="0" fontId="0" fillId="0" borderId="0"/>
    <xf numFmtId="0" fontId="4" fillId="0" borderId="0"/>
    <xf numFmtId="0" fontId="7" fillId="0" borderId="0"/>
    <xf numFmtId="0" fontId="14" fillId="0" borderId="2">
      <alignment horizontal="left" wrapText="1" indent="2"/>
    </xf>
    <xf numFmtId="49" fontId="14" fillId="0" borderId="3">
      <alignment horizontal="center"/>
    </xf>
    <xf numFmtId="0" fontId="7" fillId="0" borderId="0"/>
    <xf numFmtId="0" fontId="1" fillId="0" borderId="0"/>
    <xf numFmtId="166" fontId="7" fillId="0" borderId="0" applyFont="0" applyFill="0" applyBorder="0" applyAlignment="0" applyProtection="0"/>
    <xf numFmtId="167" fontId="7" fillId="0" borderId="0" applyFont="0" applyFill="0" applyBorder="0" applyAlignment="0" applyProtection="0"/>
  </cellStyleXfs>
  <cellXfs count="77">
    <xf numFmtId="0" fontId="0" fillId="0" borderId="0" xfId="0"/>
    <xf numFmtId="0" fontId="2" fillId="0" borderId="0" xfId="0" applyFont="1"/>
    <xf numFmtId="4" fontId="2" fillId="0" borderId="0" xfId="0" applyNumberFormat="1" applyFont="1" applyFill="1"/>
    <xf numFmtId="164" fontId="3" fillId="2" borderId="1" xfId="0" applyNumberFormat="1" applyFont="1" applyFill="1" applyBorder="1" applyAlignment="1">
      <alignment horizontal="right"/>
    </xf>
    <xf numFmtId="49" fontId="3" fillId="0" borderId="1" xfId="0" applyNumberFormat="1" applyFont="1" applyFill="1" applyBorder="1" applyAlignment="1">
      <alignment horizontal="center"/>
    </xf>
    <xf numFmtId="0" fontId="3" fillId="0" borderId="1" xfId="0" applyFont="1" applyFill="1" applyBorder="1" applyAlignment="1">
      <alignment vertical="distributed" wrapText="1"/>
    </xf>
    <xf numFmtId="164" fontId="2" fillId="3" borderId="1" xfId="0" applyNumberFormat="1" applyFont="1" applyFill="1" applyBorder="1" applyAlignment="1">
      <alignment horizontal="right" wrapText="1"/>
    </xf>
    <xf numFmtId="0" fontId="2" fillId="3" borderId="1" xfId="0" applyFont="1" applyFill="1" applyBorder="1" applyAlignment="1">
      <alignment horizontal="center"/>
    </xf>
    <xf numFmtId="49" fontId="2" fillId="3" borderId="1" xfId="0" applyNumberFormat="1" applyFont="1" applyFill="1" applyBorder="1" applyAlignment="1">
      <alignment horizontal="center"/>
    </xf>
    <xf numFmtId="0" fontId="2" fillId="3" borderId="1" xfId="0" applyFont="1" applyFill="1" applyBorder="1" applyAlignment="1">
      <alignment vertical="distributed" wrapText="1"/>
    </xf>
    <xf numFmtId="164" fontId="2" fillId="0" borderId="1" xfId="0" applyNumberFormat="1" applyFont="1" applyFill="1" applyBorder="1" applyAlignment="1">
      <alignment horizontal="right" wrapText="1"/>
    </xf>
    <xf numFmtId="0" fontId="2" fillId="0" borderId="1" xfId="0" applyFont="1" applyFill="1" applyBorder="1" applyAlignment="1">
      <alignment horizontal="center"/>
    </xf>
    <xf numFmtId="49" fontId="2" fillId="0" borderId="1" xfId="0" applyNumberFormat="1" applyFont="1" applyFill="1" applyBorder="1" applyAlignment="1">
      <alignment horizontal="center"/>
    </xf>
    <xf numFmtId="0" fontId="2" fillId="0" borderId="1" xfId="0" applyFont="1" applyFill="1" applyBorder="1" applyAlignment="1">
      <alignment vertical="distributed" wrapText="1"/>
    </xf>
    <xf numFmtId="164" fontId="3" fillId="0" borderId="1" xfId="0" applyNumberFormat="1" applyFont="1" applyFill="1" applyBorder="1" applyAlignment="1">
      <alignment horizontal="right" wrapText="1"/>
    </xf>
    <xf numFmtId="0" fontId="3" fillId="0" borderId="1" xfId="0" applyFont="1" applyFill="1" applyBorder="1" applyAlignment="1">
      <alignment horizontal="center"/>
    </xf>
    <xf numFmtId="0" fontId="3" fillId="0" borderId="1" xfId="0" applyFont="1" applyFill="1" applyBorder="1" applyAlignment="1">
      <alignment horizontal="center" wrapText="1"/>
    </xf>
    <xf numFmtId="0" fontId="2" fillId="3" borderId="1" xfId="1" applyNumberFormat="1" applyFont="1" applyFill="1" applyBorder="1" applyAlignment="1">
      <alignment horizontal="left" wrapText="1" readingOrder="1"/>
    </xf>
    <xf numFmtId="164" fontId="2" fillId="2" borderId="1" xfId="0" applyNumberFormat="1" applyFont="1" applyFill="1" applyBorder="1" applyAlignment="1">
      <alignment horizontal="right" wrapText="1"/>
    </xf>
    <xf numFmtId="0" fontId="2" fillId="2" borderId="1" xfId="0" applyFont="1" applyFill="1" applyBorder="1" applyAlignment="1">
      <alignment horizontal="center"/>
    </xf>
    <xf numFmtId="49" fontId="2" fillId="2" borderId="1" xfId="0" applyNumberFormat="1" applyFont="1" applyFill="1" applyBorder="1" applyAlignment="1">
      <alignment horizontal="center"/>
    </xf>
    <xf numFmtId="0" fontId="2" fillId="2" borderId="1" xfId="0" applyFont="1" applyFill="1" applyBorder="1" applyAlignment="1">
      <alignment vertical="distributed" wrapText="1"/>
    </xf>
    <xf numFmtId="0" fontId="2" fillId="2" borderId="1" xfId="1" applyNumberFormat="1" applyFont="1" applyFill="1" applyBorder="1" applyAlignment="1">
      <alignment horizontal="left" wrapText="1" readingOrder="1"/>
    </xf>
    <xf numFmtId="0" fontId="2" fillId="2" borderId="1" xfId="0" applyFont="1" applyFill="1" applyBorder="1" applyAlignment="1">
      <alignment horizontal="left" vertical="top" wrapText="1"/>
    </xf>
    <xf numFmtId="11" fontId="5" fillId="2" borderId="1" xfId="0" applyNumberFormat="1" applyFont="1" applyFill="1" applyBorder="1" applyAlignment="1">
      <alignment vertical="top" wrapText="1"/>
    </xf>
    <xf numFmtId="164" fontId="3" fillId="2" borderId="1" xfId="0" applyNumberFormat="1" applyFont="1" applyFill="1" applyBorder="1" applyAlignment="1">
      <alignment horizontal="right" wrapText="1"/>
    </xf>
    <xf numFmtId="0" fontId="3" fillId="2" borderId="1" xfId="0" applyFont="1" applyFill="1" applyBorder="1" applyAlignment="1">
      <alignment horizontal="center"/>
    </xf>
    <xf numFmtId="49" fontId="3" fillId="2" borderId="1" xfId="0" applyNumberFormat="1" applyFont="1" applyFill="1" applyBorder="1" applyAlignment="1">
      <alignment horizontal="center"/>
    </xf>
    <xf numFmtId="0" fontId="3" fillId="2" borderId="1" xfId="1" applyNumberFormat="1" applyFont="1" applyFill="1" applyBorder="1" applyAlignment="1">
      <alignment horizontal="left" wrapText="1" readingOrder="1"/>
    </xf>
    <xf numFmtId="0" fontId="2" fillId="0" borderId="1" xfId="1" applyNumberFormat="1" applyFont="1" applyFill="1" applyBorder="1" applyAlignment="1">
      <alignment horizontal="left" wrapText="1" readingOrder="1"/>
    </xf>
    <xf numFmtId="0" fontId="3" fillId="0" borderId="1" xfId="1" applyNumberFormat="1" applyFont="1" applyFill="1" applyBorder="1" applyAlignment="1">
      <alignment horizontal="left" wrapText="1" readingOrder="1"/>
    </xf>
    <xf numFmtId="0" fontId="2" fillId="0" borderId="1" xfId="0" applyFont="1" applyFill="1" applyBorder="1" applyAlignment="1">
      <alignment horizontal="left" vertical="top" wrapText="1"/>
    </xf>
    <xf numFmtId="49" fontId="3" fillId="0" borderId="1" xfId="0" applyNumberFormat="1" applyFont="1" applyFill="1" applyBorder="1" applyAlignment="1">
      <alignment horizontal="center" wrapText="1"/>
    </xf>
    <xf numFmtId="0" fontId="3" fillId="0" borderId="1" xfId="0" applyFont="1" applyFill="1" applyBorder="1" applyAlignment="1">
      <alignment vertical="top" wrapText="1"/>
    </xf>
    <xf numFmtId="0" fontId="3" fillId="0" borderId="1" xfId="0" applyFont="1" applyFill="1" applyBorder="1" applyAlignment="1">
      <alignment vertical="top"/>
    </xf>
    <xf numFmtId="0" fontId="2" fillId="3"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2" borderId="1" xfId="0" applyFont="1" applyFill="1" applyBorder="1" applyAlignment="1">
      <alignment vertical="distributed" wrapText="1"/>
    </xf>
    <xf numFmtId="164" fontId="3" fillId="0" borderId="1" xfId="0" applyNumberFormat="1" applyFont="1" applyFill="1" applyBorder="1" applyAlignment="1">
      <alignment horizontal="right"/>
    </xf>
    <xf numFmtId="0" fontId="6" fillId="0" borderId="1" xfId="0" applyFont="1" applyFill="1" applyBorder="1" applyAlignment="1">
      <alignment horizontal="center" wrapText="1"/>
    </xf>
    <xf numFmtId="0" fontId="2" fillId="2" borderId="0" xfId="0" applyFont="1" applyFill="1"/>
    <xf numFmtId="0" fontId="2" fillId="3" borderId="1" xfId="2" applyNumberFormat="1" applyFont="1" applyFill="1" applyBorder="1" applyAlignment="1" applyProtection="1">
      <alignment horizontal="left" wrapText="1" readingOrder="1"/>
    </xf>
    <xf numFmtId="0" fontId="2" fillId="0" borderId="1" xfId="0" applyFont="1" applyFill="1" applyBorder="1" applyAlignment="1">
      <alignment wrapText="1"/>
    </xf>
    <xf numFmtId="0" fontId="4" fillId="0" borderId="0" xfId="0" applyFont="1"/>
    <xf numFmtId="0" fontId="3" fillId="0" borderId="1" xfId="2" applyFont="1" applyFill="1" applyBorder="1" applyAlignment="1">
      <alignment horizontal="left" vertical="center" wrapText="1"/>
    </xf>
    <xf numFmtId="0" fontId="2" fillId="2" borderId="1" xfId="0" applyFont="1" applyFill="1" applyBorder="1"/>
    <xf numFmtId="0" fontId="3" fillId="2" borderId="1" xfId="0" applyFont="1" applyFill="1" applyBorder="1" applyAlignment="1">
      <alignment horizontal="center" wrapText="1"/>
    </xf>
    <xf numFmtId="49" fontId="2" fillId="3" borderId="1" xfId="0" applyNumberFormat="1" applyFont="1" applyFill="1" applyBorder="1" applyAlignment="1">
      <alignment horizontal="center" wrapText="1"/>
    </xf>
    <xf numFmtId="49" fontId="2" fillId="0" borderId="1" xfId="0" applyNumberFormat="1" applyFont="1" applyFill="1" applyBorder="1" applyAlignment="1">
      <alignment horizontal="center" wrapText="1"/>
    </xf>
    <xf numFmtId="0" fontId="8" fillId="0" borderId="1" xfId="0" applyFont="1" applyFill="1" applyBorder="1" applyAlignment="1">
      <alignment horizontal="center"/>
    </xf>
    <xf numFmtId="0" fontId="2" fillId="3" borderId="1" xfId="0" applyFont="1" applyFill="1" applyBorder="1" applyAlignment="1">
      <alignment horizontal="center" wrapText="1"/>
    </xf>
    <xf numFmtId="0" fontId="2" fillId="0" borderId="1" xfId="0" applyFont="1" applyFill="1" applyBorder="1" applyAlignment="1">
      <alignment horizontal="center" wrapText="1"/>
    </xf>
    <xf numFmtId="0" fontId="2" fillId="0" borderId="1" xfId="2" applyNumberFormat="1" applyFont="1" applyFill="1" applyBorder="1" applyAlignment="1" applyProtection="1">
      <alignment horizontal="left" wrapText="1" readingOrder="1"/>
    </xf>
    <xf numFmtId="0" fontId="9" fillId="0" borderId="0" xfId="0" applyFont="1"/>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1" xfId="0" applyFont="1" applyFill="1" applyBorder="1" applyAlignment="1">
      <alignment vertical="top" wrapText="1"/>
    </xf>
    <xf numFmtId="0" fontId="2" fillId="2" borderId="1" xfId="2" applyNumberFormat="1" applyFont="1" applyFill="1" applyBorder="1" applyAlignment="1" applyProtection="1">
      <alignment horizontal="left" wrapText="1" readingOrder="1"/>
    </xf>
    <xf numFmtId="0" fontId="2" fillId="2" borderId="1" xfId="0" applyFont="1" applyFill="1" applyBorder="1" applyAlignment="1">
      <alignment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horizontal="center" vertical="center"/>
    </xf>
    <xf numFmtId="0" fontId="10" fillId="0" borderId="1" xfId="0"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165" fontId="12" fillId="0" borderId="0" xfId="0" applyNumberFormat="1" applyFont="1" applyFill="1" applyBorder="1" applyAlignment="1">
      <alignment horizontal="right"/>
    </xf>
    <xf numFmtId="0" fontId="2" fillId="0" borderId="0" xfId="0" applyFont="1" applyBorder="1" applyAlignment="1">
      <alignment horizontal="center"/>
    </xf>
    <xf numFmtId="0" fontId="2" fillId="0" borderId="0" xfId="0" applyNumberFormat="1" applyFont="1" applyBorder="1" applyAlignment="1">
      <alignment horizontal="center" wrapText="1"/>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2" fillId="0" borderId="0" xfId="0" applyFont="1" applyFill="1" applyBorder="1" applyAlignment="1">
      <alignment horizontal="right" vertical="center" wrapText="1"/>
    </xf>
    <xf numFmtId="0" fontId="2" fillId="0" borderId="0" xfId="0" applyFont="1" applyAlignment="1">
      <alignment wrapText="1"/>
    </xf>
    <xf numFmtId="0" fontId="2" fillId="0" borderId="0" xfId="0" applyFont="1" applyAlignment="1">
      <alignment horizontal="right"/>
    </xf>
    <xf numFmtId="0" fontId="2" fillId="0" borderId="0" xfId="0" applyFont="1" applyAlignment="1"/>
    <xf numFmtId="0" fontId="13" fillId="0" borderId="0" xfId="0" applyFont="1" applyBorder="1" applyAlignment="1">
      <alignment horizontal="center" vertical="center" wrapText="1"/>
    </xf>
    <xf numFmtId="0" fontId="2" fillId="0" borderId="0" xfId="0" applyFont="1" applyFill="1" applyBorder="1" applyAlignment="1">
      <alignment horizontal="right" vertical="center" wrapText="1"/>
    </xf>
  </cellXfs>
  <cellStyles count="9">
    <cellStyle name="xl32" xfId="3"/>
    <cellStyle name="xl45" xfId="4"/>
    <cellStyle name="Обычный" xfId="0" builtinId="0"/>
    <cellStyle name="Обычный 2" xfId="5"/>
    <cellStyle name="Обычный 3" xfId="6"/>
    <cellStyle name="Обычный_Лист1" xfId="2"/>
    <cellStyle name="Обычный_Прил № 4" xfId="1"/>
    <cellStyle name="Тысячи [0]_Лист1" xfId="7"/>
    <cellStyle name="Тысячи_Лист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L255"/>
  <sheetViews>
    <sheetView tabSelected="1" topLeftCell="A175" zoomScaleNormal="100" zoomScaleSheetLayoutView="55" workbookViewId="0">
      <selection activeCell="D190" sqref="D190"/>
    </sheetView>
  </sheetViews>
  <sheetFormatPr defaultRowHeight="12.75" outlineLevelRow="1"/>
  <cols>
    <col min="1" max="1" width="43.85546875" style="1" customWidth="1"/>
    <col min="2" max="2" width="6" style="1" customWidth="1"/>
    <col min="3" max="3" width="6.7109375" style="1" customWidth="1"/>
    <col min="4" max="4" width="15" style="1" customWidth="1"/>
    <col min="5" max="5" width="7" style="1" customWidth="1"/>
    <col min="6" max="9" width="14" style="2" customWidth="1"/>
    <col min="13" max="16384" width="9.140625" style="1"/>
  </cols>
  <sheetData>
    <row r="1" spans="1:12">
      <c r="B1" s="74"/>
      <c r="C1" s="74"/>
      <c r="D1" s="74"/>
      <c r="E1" s="74"/>
      <c r="F1" s="74"/>
      <c r="H1" s="74" t="s">
        <v>224</v>
      </c>
      <c r="I1" s="73"/>
      <c r="J1" s="1"/>
      <c r="K1" s="1"/>
      <c r="L1" s="1"/>
    </row>
    <row r="2" spans="1:12" ht="66.75" customHeight="1">
      <c r="A2" s="72"/>
      <c r="B2" s="76" t="s">
        <v>223</v>
      </c>
      <c r="C2" s="76"/>
      <c r="D2" s="76"/>
      <c r="E2" s="76"/>
      <c r="F2" s="76"/>
      <c r="G2" s="76"/>
      <c r="H2" s="76"/>
      <c r="I2" s="71"/>
      <c r="J2" s="1"/>
      <c r="K2" s="1"/>
      <c r="L2" s="1"/>
    </row>
    <row r="3" spans="1:12" ht="15.75" customHeight="1">
      <c r="J3" s="1"/>
      <c r="K3" s="1"/>
      <c r="L3" s="1"/>
    </row>
    <row r="4" spans="1:12" ht="84.75" customHeight="1">
      <c r="A4" s="75" t="s">
        <v>222</v>
      </c>
      <c r="B4" s="75"/>
      <c r="C4" s="75"/>
      <c r="D4" s="75"/>
      <c r="E4" s="75"/>
      <c r="F4" s="75"/>
      <c r="G4" s="75"/>
      <c r="H4" s="75"/>
      <c r="I4" s="70"/>
      <c r="J4" s="1"/>
      <c r="K4" s="1"/>
      <c r="L4" s="1"/>
    </row>
    <row r="5" spans="1:12" ht="21" customHeight="1">
      <c r="A5" s="69"/>
      <c r="B5" s="69"/>
      <c r="C5" s="69"/>
      <c r="D5" s="69"/>
      <c r="E5" s="69"/>
      <c r="F5" s="69"/>
      <c r="G5" s="69"/>
      <c r="H5" s="69"/>
      <c r="I5" s="69"/>
      <c r="J5" s="1"/>
      <c r="K5" s="1"/>
      <c r="L5" s="1"/>
    </row>
    <row r="6" spans="1:12" ht="13.5">
      <c r="A6" s="68"/>
      <c r="B6" s="67"/>
      <c r="C6" s="67"/>
      <c r="D6" s="67"/>
      <c r="E6" s="67"/>
      <c r="F6" s="66"/>
      <c r="G6" s="66" t="s">
        <v>221</v>
      </c>
      <c r="H6" s="66"/>
      <c r="I6" s="66" t="s">
        <v>221</v>
      </c>
      <c r="J6" s="1"/>
      <c r="K6" s="1"/>
      <c r="L6" s="1"/>
    </row>
    <row r="7" spans="1:12" s="62" customFormat="1" ht="45">
      <c r="A7" s="65" t="s">
        <v>220</v>
      </c>
      <c r="B7" s="65" t="s">
        <v>219</v>
      </c>
      <c r="C7" s="65" t="s">
        <v>218</v>
      </c>
      <c r="D7" s="65" t="s">
        <v>217</v>
      </c>
      <c r="E7" s="65" t="s">
        <v>216</v>
      </c>
      <c r="F7" s="64" t="s">
        <v>215</v>
      </c>
      <c r="G7" s="63" t="s">
        <v>213</v>
      </c>
      <c r="H7" s="64" t="s">
        <v>214</v>
      </c>
      <c r="I7" s="63" t="s">
        <v>213</v>
      </c>
    </row>
    <row r="8" spans="1:12">
      <c r="A8" s="61">
        <v>1</v>
      </c>
      <c r="B8" s="61">
        <v>2</v>
      </c>
      <c r="C8" s="61">
        <v>3</v>
      </c>
      <c r="D8" s="61">
        <v>4</v>
      </c>
      <c r="E8" s="61">
        <v>5</v>
      </c>
      <c r="F8" s="60">
        <v>6</v>
      </c>
      <c r="G8" s="60">
        <v>7</v>
      </c>
      <c r="H8" s="60">
        <v>8</v>
      </c>
      <c r="I8" s="60">
        <v>9</v>
      </c>
      <c r="J8" s="1"/>
      <c r="K8" s="1"/>
      <c r="L8" s="1"/>
    </row>
    <row r="9" spans="1:12">
      <c r="A9" s="33" t="s">
        <v>212</v>
      </c>
      <c r="B9" s="16" t="s">
        <v>2</v>
      </c>
      <c r="C9" s="16" t="s">
        <v>13</v>
      </c>
      <c r="D9" s="16" t="s">
        <v>13</v>
      </c>
      <c r="E9" s="16" t="s">
        <v>13</v>
      </c>
      <c r="F9" s="14">
        <f>F10+F22+F32</f>
        <v>1461</v>
      </c>
      <c r="G9" s="14">
        <f>G10+G22+G32</f>
        <v>4</v>
      </c>
      <c r="H9" s="14">
        <f>H10+H22+H32</f>
        <v>1461</v>
      </c>
      <c r="I9" s="14">
        <f>I10+I22+I32</f>
        <v>4</v>
      </c>
      <c r="J9" s="1"/>
      <c r="K9" s="1"/>
      <c r="L9" s="1"/>
    </row>
    <row r="10" spans="1:12" ht="38.25">
      <c r="A10" s="33" t="s">
        <v>211</v>
      </c>
      <c r="B10" s="16" t="s">
        <v>2</v>
      </c>
      <c r="C10" s="32" t="s">
        <v>182</v>
      </c>
      <c r="D10" s="16" t="s">
        <v>13</v>
      </c>
      <c r="E10" s="16" t="s">
        <v>13</v>
      </c>
      <c r="F10" s="14">
        <f>F11</f>
        <v>1141.4365</v>
      </c>
      <c r="G10" s="14"/>
      <c r="H10" s="14">
        <f>H11</f>
        <v>1215.3688</v>
      </c>
      <c r="I10" s="14"/>
      <c r="J10" s="1"/>
      <c r="K10" s="1"/>
      <c r="L10" s="1"/>
    </row>
    <row r="11" spans="1:12">
      <c r="A11" s="13" t="s">
        <v>11</v>
      </c>
      <c r="B11" s="51" t="s">
        <v>2</v>
      </c>
      <c r="C11" s="48" t="s">
        <v>182</v>
      </c>
      <c r="D11" s="11" t="s">
        <v>10</v>
      </c>
      <c r="E11" s="51" t="s">
        <v>13</v>
      </c>
      <c r="F11" s="10">
        <f>F12</f>
        <v>1141.4365</v>
      </c>
      <c r="G11" s="10"/>
      <c r="H11" s="10">
        <f>H12</f>
        <v>1215.3688</v>
      </c>
      <c r="I11" s="10"/>
      <c r="J11" s="1"/>
      <c r="K11" s="1"/>
      <c r="L11" s="1"/>
    </row>
    <row r="12" spans="1:12" ht="25.5">
      <c r="A12" s="42" t="s">
        <v>206</v>
      </c>
      <c r="B12" s="51" t="s">
        <v>2</v>
      </c>
      <c r="C12" s="48" t="s">
        <v>182</v>
      </c>
      <c r="D12" s="11" t="s">
        <v>205</v>
      </c>
      <c r="E12" s="51" t="s">
        <v>13</v>
      </c>
      <c r="F12" s="10">
        <f>F13+F18</f>
        <v>1141.4365</v>
      </c>
      <c r="G12" s="10"/>
      <c r="H12" s="10">
        <f>H13+H18</f>
        <v>1215.3688</v>
      </c>
      <c r="I12" s="10"/>
      <c r="J12" s="1"/>
      <c r="K12" s="1"/>
      <c r="L12" s="1"/>
    </row>
    <row r="13" spans="1:12" ht="25.5">
      <c r="A13" s="42" t="s">
        <v>210</v>
      </c>
      <c r="B13" s="51" t="s">
        <v>2</v>
      </c>
      <c r="C13" s="48" t="s">
        <v>182</v>
      </c>
      <c r="D13" s="11" t="s">
        <v>209</v>
      </c>
      <c r="E13" s="51"/>
      <c r="F13" s="10">
        <f>F14</f>
        <v>1141.4365</v>
      </c>
      <c r="G13" s="10"/>
      <c r="H13" s="10">
        <f>H14</f>
        <v>1175.3688</v>
      </c>
      <c r="I13" s="10"/>
      <c r="J13" s="1"/>
      <c r="K13" s="1"/>
      <c r="L13" s="1"/>
    </row>
    <row r="14" spans="1:12" ht="63.75">
      <c r="A14" s="42" t="s">
        <v>186</v>
      </c>
      <c r="B14" s="51" t="s">
        <v>2</v>
      </c>
      <c r="C14" s="48" t="s">
        <v>182</v>
      </c>
      <c r="D14" s="11" t="s">
        <v>209</v>
      </c>
      <c r="E14" s="51">
        <v>100</v>
      </c>
      <c r="F14" s="10">
        <f>F15</f>
        <v>1141.4365</v>
      </c>
      <c r="G14" s="10"/>
      <c r="H14" s="10">
        <f>H15</f>
        <v>1175.3688</v>
      </c>
      <c r="I14" s="10"/>
      <c r="J14" s="1"/>
      <c r="K14" s="1"/>
      <c r="L14" s="1"/>
    </row>
    <row r="15" spans="1:12" ht="25.5">
      <c r="A15" s="13" t="s">
        <v>185</v>
      </c>
      <c r="B15" s="51" t="s">
        <v>2</v>
      </c>
      <c r="C15" s="48" t="s">
        <v>182</v>
      </c>
      <c r="D15" s="11" t="s">
        <v>209</v>
      </c>
      <c r="E15" s="51">
        <v>120</v>
      </c>
      <c r="F15" s="10">
        <f>F16+F17</f>
        <v>1141.4365</v>
      </c>
      <c r="G15" s="10"/>
      <c r="H15" s="10">
        <f>H16+H17</f>
        <v>1175.3688</v>
      </c>
      <c r="I15" s="10"/>
      <c r="J15" s="1"/>
      <c r="K15" s="1"/>
      <c r="L15" s="1"/>
    </row>
    <row r="16" spans="1:12" ht="25.5">
      <c r="A16" s="9" t="s">
        <v>184</v>
      </c>
      <c r="B16" s="50" t="s">
        <v>2</v>
      </c>
      <c r="C16" s="47" t="s">
        <v>182</v>
      </c>
      <c r="D16" s="7" t="s">
        <v>209</v>
      </c>
      <c r="E16" s="50">
        <v>121</v>
      </c>
      <c r="F16" s="6">
        <v>876.67949999999996</v>
      </c>
      <c r="G16" s="6"/>
      <c r="H16" s="6">
        <v>902.74080000000004</v>
      </c>
      <c r="I16" s="6"/>
      <c r="J16" s="1"/>
      <c r="K16" s="1"/>
      <c r="L16" s="1"/>
    </row>
    <row r="17" spans="1:12" ht="51">
      <c r="A17" s="9" t="s">
        <v>183</v>
      </c>
      <c r="B17" s="50" t="s">
        <v>2</v>
      </c>
      <c r="C17" s="47" t="s">
        <v>182</v>
      </c>
      <c r="D17" s="7" t="s">
        <v>209</v>
      </c>
      <c r="E17" s="50">
        <v>129</v>
      </c>
      <c r="F17" s="6">
        <v>264.75700000000001</v>
      </c>
      <c r="G17" s="6"/>
      <c r="H17" s="6">
        <v>272.62799999999999</v>
      </c>
      <c r="I17" s="6"/>
      <c r="J17" s="1"/>
      <c r="K17" s="1"/>
      <c r="L17" s="1"/>
    </row>
    <row r="18" spans="1:12" ht="63.75">
      <c r="A18" s="42" t="s">
        <v>43</v>
      </c>
      <c r="B18" s="51" t="s">
        <v>2</v>
      </c>
      <c r="C18" s="48" t="s">
        <v>182</v>
      </c>
      <c r="D18" s="11" t="s">
        <v>208</v>
      </c>
      <c r="E18" s="51"/>
      <c r="F18" s="10">
        <f>F19</f>
        <v>0</v>
      </c>
      <c r="G18" s="10"/>
      <c r="H18" s="10">
        <f>H19</f>
        <v>40</v>
      </c>
      <c r="I18" s="10"/>
      <c r="J18" s="1"/>
      <c r="K18" s="1"/>
      <c r="L18" s="1"/>
    </row>
    <row r="19" spans="1:12" ht="63.75">
      <c r="A19" s="42" t="s">
        <v>186</v>
      </c>
      <c r="B19" s="51" t="s">
        <v>2</v>
      </c>
      <c r="C19" s="48" t="s">
        <v>182</v>
      </c>
      <c r="D19" s="11" t="s">
        <v>208</v>
      </c>
      <c r="E19" s="51">
        <v>100</v>
      </c>
      <c r="F19" s="10">
        <f>F20</f>
        <v>0</v>
      </c>
      <c r="G19" s="10"/>
      <c r="H19" s="10">
        <f>H20</f>
        <v>40</v>
      </c>
      <c r="I19" s="10"/>
      <c r="J19" s="1"/>
      <c r="K19" s="1"/>
      <c r="L19" s="1"/>
    </row>
    <row r="20" spans="1:12" ht="25.5">
      <c r="A20" s="13" t="s">
        <v>185</v>
      </c>
      <c r="B20" s="51" t="s">
        <v>2</v>
      </c>
      <c r="C20" s="48" t="s">
        <v>182</v>
      </c>
      <c r="D20" s="11" t="s">
        <v>208</v>
      </c>
      <c r="E20" s="51">
        <v>120</v>
      </c>
      <c r="F20" s="10">
        <f>F21</f>
        <v>0</v>
      </c>
      <c r="G20" s="10"/>
      <c r="H20" s="10">
        <f>H21</f>
        <v>40</v>
      </c>
      <c r="I20" s="10"/>
      <c r="J20" s="1"/>
      <c r="K20" s="1"/>
      <c r="L20" s="1"/>
    </row>
    <row r="21" spans="1:12" ht="38.25">
      <c r="A21" s="9" t="s">
        <v>203</v>
      </c>
      <c r="B21" s="50" t="s">
        <v>2</v>
      </c>
      <c r="C21" s="47" t="s">
        <v>182</v>
      </c>
      <c r="D21" s="7" t="s">
        <v>208</v>
      </c>
      <c r="E21" s="50">
        <v>122</v>
      </c>
      <c r="F21" s="6">
        <v>0</v>
      </c>
      <c r="G21" s="6"/>
      <c r="H21" s="6">
        <v>40</v>
      </c>
      <c r="I21" s="6"/>
      <c r="J21" s="1"/>
      <c r="K21" s="1"/>
      <c r="L21" s="1"/>
    </row>
    <row r="22" spans="1:12" ht="51">
      <c r="A22" s="57" t="s">
        <v>207</v>
      </c>
      <c r="B22" s="16" t="s">
        <v>2</v>
      </c>
      <c r="C22" s="32" t="s">
        <v>63</v>
      </c>
      <c r="D22" s="16" t="s">
        <v>13</v>
      </c>
      <c r="E22" s="16" t="s">
        <v>13</v>
      </c>
      <c r="F22" s="14">
        <f>F23</f>
        <v>75.563500000000005</v>
      </c>
      <c r="G22" s="14"/>
      <c r="H22" s="14">
        <f>H23</f>
        <v>1.6312</v>
      </c>
      <c r="I22" s="14"/>
      <c r="J22" s="1"/>
      <c r="K22" s="1"/>
      <c r="L22" s="1"/>
    </row>
    <row r="23" spans="1:12">
      <c r="A23" s="13" t="s">
        <v>11</v>
      </c>
      <c r="B23" s="55" t="s">
        <v>2</v>
      </c>
      <c r="C23" s="54" t="s">
        <v>63</v>
      </c>
      <c r="D23" s="11" t="s">
        <v>10</v>
      </c>
      <c r="E23" s="51" t="s">
        <v>13</v>
      </c>
      <c r="F23" s="10">
        <f>F24</f>
        <v>75.563500000000005</v>
      </c>
      <c r="G23" s="10"/>
      <c r="H23" s="10">
        <f>H24</f>
        <v>1.6312</v>
      </c>
      <c r="I23" s="10"/>
      <c r="J23" s="1"/>
      <c r="K23" s="1"/>
      <c r="L23" s="1"/>
    </row>
    <row r="24" spans="1:12" ht="25.5">
      <c r="A24" s="59" t="s">
        <v>206</v>
      </c>
      <c r="B24" s="55" t="s">
        <v>2</v>
      </c>
      <c r="C24" s="54" t="s">
        <v>63</v>
      </c>
      <c r="D24" s="19" t="s">
        <v>205</v>
      </c>
      <c r="E24" s="51" t="s">
        <v>13</v>
      </c>
      <c r="F24" s="10">
        <f>F25</f>
        <v>75.563500000000005</v>
      </c>
      <c r="G24" s="10"/>
      <c r="H24" s="10">
        <f>H25</f>
        <v>1.6312</v>
      </c>
      <c r="I24" s="10"/>
      <c r="J24" s="1"/>
      <c r="K24" s="1"/>
      <c r="L24" s="1"/>
    </row>
    <row r="25" spans="1:12" ht="38.25">
      <c r="A25" s="58" t="s">
        <v>204</v>
      </c>
      <c r="B25" s="55" t="s">
        <v>2</v>
      </c>
      <c r="C25" s="54" t="s">
        <v>63</v>
      </c>
      <c r="D25" s="19" t="s">
        <v>202</v>
      </c>
      <c r="E25" s="11"/>
      <c r="F25" s="10">
        <f>F26+F29</f>
        <v>75.563500000000005</v>
      </c>
      <c r="G25" s="10"/>
      <c r="H25" s="10">
        <f>H26+H29</f>
        <v>1.6312</v>
      </c>
      <c r="I25" s="10"/>
      <c r="J25" s="1"/>
      <c r="K25" s="1"/>
      <c r="L25" s="1"/>
    </row>
    <row r="26" spans="1:12" ht="63.75">
      <c r="A26" s="58" t="s">
        <v>186</v>
      </c>
      <c r="B26" s="55" t="s">
        <v>2</v>
      </c>
      <c r="C26" s="54" t="s">
        <v>63</v>
      </c>
      <c r="D26" s="19" t="s">
        <v>202</v>
      </c>
      <c r="E26" s="11">
        <v>100</v>
      </c>
      <c r="F26" s="10">
        <f>F27</f>
        <v>7.8860000000000001</v>
      </c>
      <c r="G26" s="10"/>
      <c r="H26" s="10">
        <f>H27</f>
        <v>0</v>
      </c>
      <c r="I26" s="10"/>
      <c r="J26" s="1"/>
      <c r="K26" s="1"/>
      <c r="L26" s="1"/>
    </row>
    <row r="27" spans="1:12" ht="25.5">
      <c r="A27" s="58" t="s">
        <v>185</v>
      </c>
      <c r="B27" s="55" t="s">
        <v>2</v>
      </c>
      <c r="C27" s="54" t="s">
        <v>63</v>
      </c>
      <c r="D27" s="19" t="s">
        <v>202</v>
      </c>
      <c r="E27" s="11">
        <v>120</v>
      </c>
      <c r="F27" s="10">
        <f>F28</f>
        <v>7.8860000000000001</v>
      </c>
      <c r="G27" s="10"/>
      <c r="H27" s="10">
        <f>H28</f>
        <v>0</v>
      </c>
      <c r="I27" s="10"/>
      <c r="J27" s="1"/>
      <c r="K27" s="1"/>
      <c r="L27" s="1"/>
    </row>
    <row r="28" spans="1:12" ht="38.25">
      <c r="A28" s="41" t="s">
        <v>203</v>
      </c>
      <c r="B28" s="50" t="s">
        <v>2</v>
      </c>
      <c r="C28" s="47" t="s">
        <v>63</v>
      </c>
      <c r="D28" s="7" t="s">
        <v>202</v>
      </c>
      <c r="E28" s="7">
        <v>122</v>
      </c>
      <c r="F28" s="6">
        <v>7.8860000000000001</v>
      </c>
      <c r="G28" s="6"/>
      <c r="H28" s="6">
        <v>0</v>
      </c>
      <c r="I28" s="6"/>
      <c r="J28" s="1"/>
      <c r="K28" s="1"/>
      <c r="L28" s="1"/>
    </row>
    <row r="29" spans="1:12" ht="25.5">
      <c r="A29" s="58" t="s">
        <v>67</v>
      </c>
      <c r="B29" s="55" t="s">
        <v>2</v>
      </c>
      <c r="C29" s="54" t="s">
        <v>63</v>
      </c>
      <c r="D29" s="19" t="s">
        <v>202</v>
      </c>
      <c r="E29" s="11">
        <v>200</v>
      </c>
      <c r="F29" s="10">
        <f>F30</f>
        <v>67.677500000000009</v>
      </c>
      <c r="G29" s="10"/>
      <c r="H29" s="10">
        <f>H30</f>
        <v>1.6312</v>
      </c>
      <c r="I29" s="10"/>
      <c r="J29" s="1"/>
      <c r="K29" s="1"/>
      <c r="L29" s="1"/>
    </row>
    <row r="30" spans="1:12" ht="38.25">
      <c r="A30" s="58" t="s">
        <v>66</v>
      </c>
      <c r="B30" s="55" t="s">
        <v>2</v>
      </c>
      <c r="C30" s="54" t="s">
        <v>63</v>
      </c>
      <c r="D30" s="19" t="s">
        <v>202</v>
      </c>
      <c r="E30" s="11">
        <v>240</v>
      </c>
      <c r="F30" s="10">
        <f>F31</f>
        <v>67.677500000000009</v>
      </c>
      <c r="G30" s="10"/>
      <c r="H30" s="10">
        <f>H31</f>
        <v>1.6312</v>
      </c>
      <c r="I30" s="10"/>
      <c r="J30" s="1"/>
      <c r="K30" s="1"/>
      <c r="L30" s="1"/>
    </row>
    <row r="31" spans="1:12">
      <c r="A31" s="41" t="s">
        <v>65</v>
      </c>
      <c r="B31" s="50" t="s">
        <v>2</v>
      </c>
      <c r="C31" s="47" t="s">
        <v>63</v>
      </c>
      <c r="D31" s="7" t="s">
        <v>202</v>
      </c>
      <c r="E31" s="7">
        <v>244</v>
      </c>
      <c r="F31" s="6">
        <f>45.1775+22.5</f>
        <v>67.677500000000009</v>
      </c>
      <c r="G31" s="6"/>
      <c r="H31" s="6">
        <v>1.6312</v>
      </c>
      <c r="I31" s="6"/>
      <c r="J31" s="1"/>
      <c r="K31" s="1"/>
      <c r="L31" s="1"/>
    </row>
    <row r="32" spans="1:12">
      <c r="A32" s="57" t="s">
        <v>201</v>
      </c>
      <c r="B32" s="46" t="s">
        <v>2</v>
      </c>
      <c r="C32" s="56" t="s">
        <v>193</v>
      </c>
      <c r="D32" s="46" t="s">
        <v>13</v>
      </c>
      <c r="E32" s="46" t="s">
        <v>13</v>
      </c>
      <c r="F32" s="25">
        <f>F33+F39</f>
        <v>244</v>
      </c>
      <c r="G32" s="25">
        <f>G33+G39</f>
        <v>4</v>
      </c>
      <c r="H32" s="25">
        <f>H33+H39</f>
        <v>244</v>
      </c>
      <c r="I32" s="25">
        <f>I33+I39</f>
        <v>4</v>
      </c>
      <c r="J32" s="1"/>
      <c r="K32" s="1"/>
      <c r="L32" s="1"/>
    </row>
    <row r="33" spans="1:12" ht="38.25">
      <c r="A33" s="13" t="s">
        <v>134</v>
      </c>
      <c r="B33" s="51" t="s">
        <v>2</v>
      </c>
      <c r="C33" s="48" t="s">
        <v>193</v>
      </c>
      <c r="D33" s="12" t="s">
        <v>133</v>
      </c>
      <c r="E33" s="11"/>
      <c r="F33" s="10">
        <f>F34</f>
        <v>240</v>
      </c>
      <c r="G33" s="10"/>
      <c r="H33" s="10">
        <f>H34</f>
        <v>240</v>
      </c>
      <c r="I33" s="10"/>
      <c r="J33" s="1"/>
      <c r="K33" s="1"/>
      <c r="L33" s="1"/>
    </row>
    <row r="34" spans="1:12" ht="38.25">
      <c r="A34" s="21" t="s">
        <v>200</v>
      </c>
      <c r="B34" s="51" t="s">
        <v>2</v>
      </c>
      <c r="C34" s="48" t="s">
        <v>193</v>
      </c>
      <c r="D34" s="12" t="s">
        <v>199</v>
      </c>
      <c r="E34" s="11"/>
      <c r="F34" s="10">
        <f>F35</f>
        <v>240</v>
      </c>
      <c r="G34" s="10"/>
      <c r="H34" s="10">
        <f>H35</f>
        <v>240</v>
      </c>
      <c r="I34" s="10"/>
      <c r="J34" s="1"/>
      <c r="K34" s="1"/>
      <c r="L34" s="1"/>
    </row>
    <row r="35" spans="1:12" ht="38.25">
      <c r="A35" s="52" t="s">
        <v>198</v>
      </c>
      <c r="B35" s="51" t="s">
        <v>2</v>
      </c>
      <c r="C35" s="48" t="s">
        <v>193</v>
      </c>
      <c r="D35" s="12" t="s">
        <v>197</v>
      </c>
      <c r="E35" s="11"/>
      <c r="F35" s="10">
        <f>F36</f>
        <v>240</v>
      </c>
      <c r="G35" s="10"/>
      <c r="H35" s="10">
        <f>H36</f>
        <v>240</v>
      </c>
      <c r="I35" s="10"/>
      <c r="J35" s="1"/>
      <c r="K35" s="1"/>
      <c r="L35" s="1"/>
    </row>
    <row r="36" spans="1:12" ht="25.5">
      <c r="A36" s="52" t="s">
        <v>67</v>
      </c>
      <c r="B36" s="51" t="s">
        <v>2</v>
      </c>
      <c r="C36" s="48" t="s">
        <v>193</v>
      </c>
      <c r="D36" s="12" t="s">
        <v>197</v>
      </c>
      <c r="E36" s="11">
        <v>200</v>
      </c>
      <c r="F36" s="10">
        <f>F37</f>
        <v>240</v>
      </c>
      <c r="G36" s="10"/>
      <c r="H36" s="10">
        <f>H37</f>
        <v>240</v>
      </c>
      <c r="I36" s="10"/>
      <c r="J36" s="1"/>
      <c r="K36" s="1"/>
      <c r="L36" s="1"/>
    </row>
    <row r="37" spans="1:12" ht="38.25">
      <c r="A37" s="13" t="s">
        <v>66</v>
      </c>
      <c r="B37" s="51" t="s">
        <v>2</v>
      </c>
      <c r="C37" s="48" t="s">
        <v>193</v>
      </c>
      <c r="D37" s="12" t="s">
        <v>197</v>
      </c>
      <c r="E37" s="11">
        <v>240</v>
      </c>
      <c r="F37" s="10">
        <f>F38</f>
        <v>240</v>
      </c>
      <c r="G37" s="10"/>
      <c r="H37" s="10">
        <f>H38</f>
        <v>240</v>
      </c>
      <c r="I37" s="10"/>
      <c r="J37" s="1"/>
      <c r="K37" s="1"/>
      <c r="L37" s="1"/>
    </row>
    <row r="38" spans="1:12">
      <c r="A38" s="9" t="s">
        <v>65</v>
      </c>
      <c r="B38" s="50" t="s">
        <v>2</v>
      </c>
      <c r="C38" s="47" t="s">
        <v>193</v>
      </c>
      <c r="D38" s="8" t="s">
        <v>197</v>
      </c>
      <c r="E38" s="7">
        <v>244</v>
      </c>
      <c r="F38" s="6">
        <v>240</v>
      </c>
      <c r="G38" s="6"/>
      <c r="H38" s="6">
        <v>240</v>
      </c>
      <c r="I38" s="6"/>
      <c r="J38" s="1"/>
      <c r="K38" s="1"/>
      <c r="L38" s="1"/>
    </row>
    <row r="39" spans="1:12">
      <c r="A39" s="13" t="s">
        <v>11</v>
      </c>
      <c r="B39" s="51" t="s">
        <v>2</v>
      </c>
      <c r="C39" s="48" t="s">
        <v>193</v>
      </c>
      <c r="D39" s="12" t="s">
        <v>10</v>
      </c>
      <c r="E39" s="11"/>
      <c r="F39" s="10">
        <f t="shared" ref="F39:I43" si="0">F40</f>
        <v>4</v>
      </c>
      <c r="G39" s="10">
        <f t="shared" si="0"/>
        <v>4</v>
      </c>
      <c r="H39" s="10">
        <f t="shared" si="0"/>
        <v>4</v>
      </c>
      <c r="I39" s="10">
        <f t="shared" si="0"/>
        <v>4</v>
      </c>
      <c r="J39" s="1"/>
      <c r="K39" s="1"/>
      <c r="L39" s="1"/>
    </row>
    <row r="40" spans="1:12" ht="114.75">
      <c r="A40" s="13" t="s">
        <v>196</v>
      </c>
      <c r="B40" s="51" t="s">
        <v>2</v>
      </c>
      <c r="C40" s="48" t="s">
        <v>193</v>
      </c>
      <c r="D40" s="12" t="s">
        <v>195</v>
      </c>
      <c r="E40" s="11"/>
      <c r="F40" s="10">
        <f t="shared" si="0"/>
        <v>4</v>
      </c>
      <c r="G40" s="10">
        <f t="shared" si="0"/>
        <v>4</v>
      </c>
      <c r="H40" s="10">
        <f t="shared" si="0"/>
        <v>4</v>
      </c>
      <c r="I40" s="10">
        <f t="shared" si="0"/>
        <v>4</v>
      </c>
      <c r="J40" s="1"/>
      <c r="K40" s="1"/>
      <c r="L40" s="1"/>
    </row>
    <row r="41" spans="1:12" ht="102">
      <c r="A41" s="13" t="s">
        <v>194</v>
      </c>
      <c r="B41" s="51" t="s">
        <v>2</v>
      </c>
      <c r="C41" s="48" t="s">
        <v>193</v>
      </c>
      <c r="D41" s="12" t="s">
        <v>192</v>
      </c>
      <c r="E41" s="11"/>
      <c r="F41" s="10">
        <f t="shared" si="0"/>
        <v>4</v>
      </c>
      <c r="G41" s="10">
        <f t="shared" si="0"/>
        <v>4</v>
      </c>
      <c r="H41" s="10">
        <f t="shared" si="0"/>
        <v>4</v>
      </c>
      <c r="I41" s="10">
        <f t="shared" si="0"/>
        <v>4</v>
      </c>
      <c r="J41" s="1"/>
      <c r="K41" s="1"/>
      <c r="L41" s="1"/>
    </row>
    <row r="42" spans="1:12" ht="25.5">
      <c r="A42" s="13" t="s">
        <v>67</v>
      </c>
      <c r="B42" s="51" t="s">
        <v>2</v>
      </c>
      <c r="C42" s="48" t="s">
        <v>193</v>
      </c>
      <c r="D42" s="12" t="s">
        <v>192</v>
      </c>
      <c r="E42" s="11">
        <v>200</v>
      </c>
      <c r="F42" s="10">
        <f t="shared" si="0"/>
        <v>4</v>
      </c>
      <c r="G42" s="10">
        <f t="shared" si="0"/>
        <v>4</v>
      </c>
      <c r="H42" s="10">
        <f t="shared" si="0"/>
        <v>4</v>
      </c>
      <c r="I42" s="10">
        <f t="shared" si="0"/>
        <v>4</v>
      </c>
      <c r="J42" s="1"/>
      <c r="K42" s="1"/>
      <c r="L42" s="1"/>
    </row>
    <row r="43" spans="1:12" ht="38.25">
      <c r="A43" s="13" t="s">
        <v>66</v>
      </c>
      <c r="B43" s="51" t="s">
        <v>2</v>
      </c>
      <c r="C43" s="48" t="s">
        <v>193</v>
      </c>
      <c r="D43" s="12" t="s">
        <v>192</v>
      </c>
      <c r="E43" s="11">
        <v>240</v>
      </c>
      <c r="F43" s="10">
        <f t="shared" si="0"/>
        <v>4</v>
      </c>
      <c r="G43" s="10">
        <f t="shared" si="0"/>
        <v>4</v>
      </c>
      <c r="H43" s="10">
        <f t="shared" si="0"/>
        <v>4</v>
      </c>
      <c r="I43" s="10">
        <f t="shared" si="0"/>
        <v>4</v>
      </c>
      <c r="J43" s="1"/>
      <c r="K43" s="1"/>
      <c r="L43" s="1"/>
    </row>
    <row r="44" spans="1:12">
      <c r="A44" s="9" t="s">
        <v>65</v>
      </c>
      <c r="B44" s="50" t="s">
        <v>2</v>
      </c>
      <c r="C44" s="47" t="s">
        <v>193</v>
      </c>
      <c r="D44" s="8" t="s">
        <v>192</v>
      </c>
      <c r="E44" s="7">
        <v>244</v>
      </c>
      <c r="F44" s="6">
        <v>4</v>
      </c>
      <c r="G44" s="6">
        <f>F44</f>
        <v>4</v>
      </c>
      <c r="H44" s="6">
        <v>4</v>
      </c>
      <c r="I44" s="6">
        <f>H44</f>
        <v>4</v>
      </c>
      <c r="J44" s="1"/>
      <c r="K44" s="1"/>
      <c r="L44" s="1"/>
    </row>
    <row r="45" spans="1:12">
      <c r="A45" s="33" t="s">
        <v>191</v>
      </c>
      <c r="B45" s="16" t="s">
        <v>182</v>
      </c>
      <c r="C45" s="16" t="s">
        <v>13</v>
      </c>
      <c r="D45" s="16" t="s">
        <v>13</v>
      </c>
      <c r="E45" s="11"/>
      <c r="F45" s="14">
        <f t="shared" ref="F45:I48" si="1">F46</f>
        <v>462.6</v>
      </c>
      <c r="G45" s="14">
        <f t="shared" si="1"/>
        <v>462.6</v>
      </c>
      <c r="H45" s="14">
        <f t="shared" si="1"/>
        <v>477</v>
      </c>
      <c r="I45" s="14">
        <f t="shared" si="1"/>
        <v>477</v>
      </c>
      <c r="J45" s="1"/>
      <c r="K45" s="1"/>
      <c r="L45" s="1"/>
    </row>
    <row r="46" spans="1:12">
      <c r="A46" s="33" t="s">
        <v>190</v>
      </c>
      <c r="B46" s="51" t="s">
        <v>182</v>
      </c>
      <c r="C46" s="48" t="s">
        <v>63</v>
      </c>
      <c r="D46" s="12" t="s">
        <v>13</v>
      </c>
      <c r="E46" s="11"/>
      <c r="F46" s="10">
        <f t="shared" si="1"/>
        <v>462.6</v>
      </c>
      <c r="G46" s="10">
        <f t="shared" si="1"/>
        <v>462.6</v>
      </c>
      <c r="H46" s="10">
        <f t="shared" si="1"/>
        <v>477</v>
      </c>
      <c r="I46" s="10">
        <f t="shared" si="1"/>
        <v>477</v>
      </c>
      <c r="J46" s="1"/>
      <c r="K46" s="1"/>
      <c r="L46" s="1"/>
    </row>
    <row r="47" spans="1:12">
      <c r="A47" s="13" t="s">
        <v>11</v>
      </c>
      <c r="B47" s="51" t="s">
        <v>182</v>
      </c>
      <c r="C47" s="48" t="s">
        <v>63</v>
      </c>
      <c r="D47" s="12" t="s">
        <v>10</v>
      </c>
      <c r="E47" s="11"/>
      <c r="F47" s="10">
        <f t="shared" si="1"/>
        <v>462.6</v>
      </c>
      <c r="G47" s="10">
        <f t="shared" si="1"/>
        <v>462.6</v>
      </c>
      <c r="H47" s="10">
        <f t="shared" si="1"/>
        <v>477</v>
      </c>
      <c r="I47" s="10">
        <f t="shared" si="1"/>
        <v>477</v>
      </c>
      <c r="J47" s="1"/>
      <c r="K47" s="1"/>
      <c r="L47" s="1"/>
    </row>
    <row r="48" spans="1:12" s="53" customFormat="1" ht="63.75">
      <c r="A48" s="13" t="s">
        <v>189</v>
      </c>
      <c r="B48" s="51" t="s">
        <v>182</v>
      </c>
      <c r="C48" s="48" t="s">
        <v>63</v>
      </c>
      <c r="D48" s="11" t="s">
        <v>188</v>
      </c>
      <c r="E48" s="11"/>
      <c r="F48" s="10">
        <f t="shared" si="1"/>
        <v>462.6</v>
      </c>
      <c r="G48" s="10">
        <f t="shared" si="1"/>
        <v>462.6</v>
      </c>
      <c r="H48" s="10">
        <f t="shared" si="1"/>
        <v>477</v>
      </c>
      <c r="I48" s="10">
        <f t="shared" si="1"/>
        <v>477</v>
      </c>
    </row>
    <row r="49" spans="1:12" s="53" customFormat="1" ht="38.25">
      <c r="A49" s="13" t="s">
        <v>187</v>
      </c>
      <c r="B49" s="51" t="s">
        <v>182</v>
      </c>
      <c r="C49" s="48" t="s">
        <v>63</v>
      </c>
      <c r="D49" s="11" t="s">
        <v>181</v>
      </c>
      <c r="E49" s="11"/>
      <c r="F49" s="10">
        <f>F50+F54</f>
        <v>462.6</v>
      </c>
      <c r="G49" s="10">
        <f>G50+G54</f>
        <v>462.6</v>
      </c>
      <c r="H49" s="10">
        <f>H50+H54</f>
        <v>477</v>
      </c>
      <c r="I49" s="10">
        <f>I50+I54</f>
        <v>477</v>
      </c>
    </row>
    <row r="50" spans="1:12" s="53" customFormat="1" ht="63.75">
      <c r="A50" s="13" t="s">
        <v>186</v>
      </c>
      <c r="B50" s="51" t="s">
        <v>182</v>
      </c>
      <c r="C50" s="48" t="s">
        <v>63</v>
      </c>
      <c r="D50" s="11" t="s">
        <v>181</v>
      </c>
      <c r="E50" s="11">
        <v>100</v>
      </c>
      <c r="F50" s="10">
        <f>F51</f>
        <v>385.392</v>
      </c>
      <c r="G50" s="10">
        <f>G51</f>
        <v>385.392</v>
      </c>
      <c r="H50" s="10">
        <f>H51</f>
        <v>402.30799999999999</v>
      </c>
      <c r="I50" s="10">
        <f>I51</f>
        <v>402.30799999999999</v>
      </c>
    </row>
    <row r="51" spans="1:12" s="53" customFormat="1" ht="25.5">
      <c r="A51" s="21" t="s">
        <v>185</v>
      </c>
      <c r="B51" s="55" t="s">
        <v>182</v>
      </c>
      <c r="C51" s="54" t="s">
        <v>63</v>
      </c>
      <c r="D51" s="19" t="s">
        <v>181</v>
      </c>
      <c r="E51" s="19">
        <v>120</v>
      </c>
      <c r="F51" s="18">
        <f>F52+F53</f>
        <v>385.392</v>
      </c>
      <c r="G51" s="18">
        <f>G52+G53</f>
        <v>385.392</v>
      </c>
      <c r="H51" s="18">
        <f>H52+H53</f>
        <v>402.30799999999999</v>
      </c>
      <c r="I51" s="18">
        <f>I52+I53</f>
        <v>402.30799999999999</v>
      </c>
    </row>
    <row r="52" spans="1:12" s="53" customFormat="1" ht="25.5">
      <c r="A52" s="9" t="s">
        <v>184</v>
      </c>
      <c r="B52" s="50" t="s">
        <v>182</v>
      </c>
      <c r="C52" s="47" t="s">
        <v>63</v>
      </c>
      <c r="D52" s="7" t="s">
        <v>181</v>
      </c>
      <c r="E52" s="50">
        <v>121</v>
      </c>
      <c r="F52" s="6">
        <v>296</v>
      </c>
      <c r="G52" s="6">
        <f>F52</f>
        <v>296</v>
      </c>
      <c r="H52" s="6">
        <v>309</v>
      </c>
      <c r="I52" s="6">
        <f>H52</f>
        <v>309</v>
      </c>
    </row>
    <row r="53" spans="1:12" s="53" customFormat="1" ht="51">
      <c r="A53" s="9" t="s">
        <v>183</v>
      </c>
      <c r="B53" s="50" t="s">
        <v>182</v>
      </c>
      <c r="C53" s="47" t="s">
        <v>63</v>
      </c>
      <c r="D53" s="7" t="s">
        <v>181</v>
      </c>
      <c r="E53" s="50">
        <v>129</v>
      </c>
      <c r="F53" s="6">
        <v>89.391999999999996</v>
      </c>
      <c r="G53" s="6">
        <f>F53</f>
        <v>89.391999999999996</v>
      </c>
      <c r="H53" s="6">
        <v>93.308000000000007</v>
      </c>
      <c r="I53" s="6">
        <f>H53</f>
        <v>93.308000000000007</v>
      </c>
    </row>
    <row r="54" spans="1:12" ht="25.5">
      <c r="A54" s="52" t="s">
        <v>67</v>
      </c>
      <c r="B54" s="51" t="s">
        <v>182</v>
      </c>
      <c r="C54" s="48" t="s">
        <v>63</v>
      </c>
      <c r="D54" s="11" t="s">
        <v>181</v>
      </c>
      <c r="E54" s="11">
        <v>200</v>
      </c>
      <c r="F54" s="10">
        <f>F55</f>
        <v>77.207999999999998</v>
      </c>
      <c r="G54" s="10">
        <f>G55</f>
        <v>77.207999999999998</v>
      </c>
      <c r="H54" s="10">
        <f>H55</f>
        <v>74.692000000000007</v>
      </c>
      <c r="I54" s="10">
        <f>I55</f>
        <v>74.692000000000007</v>
      </c>
      <c r="J54" s="1"/>
      <c r="K54" s="1"/>
      <c r="L54" s="1"/>
    </row>
    <row r="55" spans="1:12" ht="38.25">
      <c r="A55" s="52" t="s">
        <v>66</v>
      </c>
      <c r="B55" s="51" t="s">
        <v>182</v>
      </c>
      <c r="C55" s="48" t="s">
        <v>63</v>
      </c>
      <c r="D55" s="11" t="s">
        <v>181</v>
      </c>
      <c r="E55" s="11">
        <v>240</v>
      </c>
      <c r="F55" s="10">
        <f>F56</f>
        <v>77.207999999999998</v>
      </c>
      <c r="G55" s="10">
        <f t="shared" ref="G55:I55" si="2">G56</f>
        <v>77.207999999999998</v>
      </c>
      <c r="H55" s="10">
        <f t="shared" si="2"/>
        <v>74.692000000000007</v>
      </c>
      <c r="I55" s="10">
        <f t="shared" si="2"/>
        <v>74.692000000000007</v>
      </c>
      <c r="J55" s="1"/>
      <c r="K55" s="1"/>
      <c r="L55" s="1"/>
    </row>
    <row r="56" spans="1:12">
      <c r="A56" s="41" t="s">
        <v>65</v>
      </c>
      <c r="B56" s="50" t="s">
        <v>182</v>
      </c>
      <c r="C56" s="47" t="s">
        <v>63</v>
      </c>
      <c r="D56" s="7" t="s">
        <v>181</v>
      </c>
      <c r="E56" s="7">
        <v>244</v>
      </c>
      <c r="F56" s="6">
        <f>63.688+13.52</f>
        <v>77.207999999999998</v>
      </c>
      <c r="G56" s="6">
        <f>63.688+13.52</f>
        <v>77.207999999999998</v>
      </c>
      <c r="H56" s="6">
        <f>60.392+14.3</f>
        <v>74.692000000000007</v>
      </c>
      <c r="I56" s="6">
        <f>60.392+14.3</f>
        <v>74.692000000000007</v>
      </c>
      <c r="J56" s="1"/>
      <c r="K56" s="1"/>
      <c r="L56" s="1"/>
    </row>
    <row r="57" spans="1:12" ht="25.5">
      <c r="A57" s="33" t="s">
        <v>180</v>
      </c>
      <c r="B57" s="16" t="s">
        <v>63</v>
      </c>
      <c r="C57" s="16" t="s">
        <v>13</v>
      </c>
      <c r="D57" s="16" t="s">
        <v>13</v>
      </c>
      <c r="E57" s="11" t="s">
        <v>13</v>
      </c>
      <c r="F57" s="14">
        <f>F58</f>
        <v>392.18935999999997</v>
      </c>
      <c r="G57" s="14"/>
      <c r="H57" s="14">
        <f>H58</f>
        <v>392.18935999999997</v>
      </c>
      <c r="I57" s="14"/>
      <c r="J57" s="1"/>
      <c r="K57" s="1"/>
      <c r="L57" s="1"/>
    </row>
    <row r="58" spans="1:12">
      <c r="A58" s="33" t="s">
        <v>179</v>
      </c>
      <c r="B58" s="16" t="s">
        <v>63</v>
      </c>
      <c r="C58" s="16" t="s">
        <v>3</v>
      </c>
      <c r="D58" s="12"/>
      <c r="E58" s="11"/>
      <c r="F58" s="14">
        <f>F59</f>
        <v>392.18935999999997</v>
      </c>
      <c r="G58" s="14"/>
      <c r="H58" s="14">
        <f>H59</f>
        <v>392.18935999999997</v>
      </c>
      <c r="I58" s="14"/>
      <c r="J58" s="1"/>
      <c r="K58" s="1"/>
      <c r="L58" s="1"/>
    </row>
    <row r="59" spans="1:12" ht="51">
      <c r="A59" s="5" t="s">
        <v>178</v>
      </c>
      <c r="B59" s="32" t="s">
        <v>63</v>
      </c>
      <c r="C59" s="32" t="s">
        <v>3</v>
      </c>
      <c r="D59" s="4" t="s">
        <v>177</v>
      </c>
      <c r="E59" s="15"/>
      <c r="F59" s="25">
        <f>F60+F65+F70+F75+F79+F84</f>
        <v>392.18935999999997</v>
      </c>
      <c r="G59" s="25"/>
      <c r="H59" s="25">
        <f>H60+H65+H70+H75+H79+H84</f>
        <v>392.18935999999997</v>
      </c>
      <c r="I59" s="25"/>
      <c r="J59" s="1"/>
      <c r="K59" s="1"/>
      <c r="L59" s="1"/>
    </row>
    <row r="60" spans="1:12" ht="25.5">
      <c r="A60" s="5" t="s">
        <v>176</v>
      </c>
      <c r="B60" s="32" t="s">
        <v>63</v>
      </c>
      <c r="C60" s="32" t="s">
        <v>3</v>
      </c>
      <c r="D60" s="4" t="s">
        <v>175</v>
      </c>
      <c r="E60" s="15"/>
      <c r="F60" s="14">
        <f>F61</f>
        <v>33.361359999999998</v>
      </c>
      <c r="G60" s="14"/>
      <c r="H60" s="14">
        <f>H61</f>
        <v>33.361359999999998</v>
      </c>
      <c r="I60" s="14"/>
      <c r="J60" s="1"/>
      <c r="K60" s="1"/>
      <c r="L60" s="1"/>
    </row>
    <row r="61" spans="1:12" ht="25.5">
      <c r="A61" s="5" t="s">
        <v>174</v>
      </c>
      <c r="B61" s="32" t="s">
        <v>63</v>
      </c>
      <c r="C61" s="32" t="s">
        <v>3</v>
      </c>
      <c r="D61" s="4" t="s">
        <v>173</v>
      </c>
      <c r="E61" s="15"/>
      <c r="F61" s="14">
        <f>F62</f>
        <v>33.361359999999998</v>
      </c>
      <c r="G61" s="14"/>
      <c r="H61" s="14">
        <f>H62</f>
        <v>33.361359999999998</v>
      </c>
      <c r="I61" s="14"/>
      <c r="J61" s="1"/>
      <c r="K61" s="1"/>
      <c r="L61" s="1"/>
    </row>
    <row r="62" spans="1:12" ht="25.5">
      <c r="A62" s="13" t="s">
        <v>67</v>
      </c>
      <c r="B62" s="48" t="s">
        <v>63</v>
      </c>
      <c r="C62" s="48" t="s">
        <v>3</v>
      </c>
      <c r="D62" s="12" t="s">
        <v>173</v>
      </c>
      <c r="E62" s="11">
        <v>200</v>
      </c>
      <c r="F62" s="10">
        <f>F63</f>
        <v>33.361359999999998</v>
      </c>
      <c r="G62" s="10"/>
      <c r="H62" s="10">
        <f>H63</f>
        <v>33.361359999999998</v>
      </c>
      <c r="I62" s="10"/>
      <c r="J62" s="1"/>
      <c r="K62" s="1"/>
      <c r="L62" s="1"/>
    </row>
    <row r="63" spans="1:12" ht="38.25">
      <c r="A63" s="13" t="s">
        <v>66</v>
      </c>
      <c r="B63" s="48" t="s">
        <v>63</v>
      </c>
      <c r="C63" s="48" t="s">
        <v>3</v>
      </c>
      <c r="D63" s="12" t="s">
        <v>173</v>
      </c>
      <c r="E63" s="11">
        <v>240</v>
      </c>
      <c r="F63" s="10">
        <f>F64</f>
        <v>33.361359999999998</v>
      </c>
      <c r="G63" s="10"/>
      <c r="H63" s="10">
        <f>H64</f>
        <v>33.361359999999998</v>
      </c>
      <c r="I63" s="10"/>
      <c r="J63" s="1"/>
      <c r="K63" s="1"/>
      <c r="L63" s="1"/>
    </row>
    <row r="64" spans="1:12">
      <c r="A64" s="9" t="s">
        <v>65</v>
      </c>
      <c r="B64" s="47" t="s">
        <v>63</v>
      </c>
      <c r="C64" s="47" t="s">
        <v>3</v>
      </c>
      <c r="D64" s="8" t="s">
        <v>173</v>
      </c>
      <c r="E64" s="7">
        <v>244</v>
      </c>
      <c r="F64" s="6">
        <v>33.361359999999998</v>
      </c>
      <c r="G64" s="6"/>
      <c r="H64" s="6">
        <v>33.361359999999998</v>
      </c>
      <c r="I64" s="6"/>
      <c r="J64" s="1"/>
      <c r="K64" s="1"/>
      <c r="L64" s="1"/>
    </row>
    <row r="65" spans="1:12" ht="51">
      <c r="A65" s="5" t="s">
        <v>172</v>
      </c>
      <c r="B65" s="32" t="s">
        <v>63</v>
      </c>
      <c r="C65" s="32" t="s">
        <v>3</v>
      </c>
      <c r="D65" s="4" t="s">
        <v>171</v>
      </c>
      <c r="E65" s="15"/>
      <c r="F65" s="14">
        <f>F66</f>
        <v>100</v>
      </c>
      <c r="G65" s="14"/>
      <c r="H65" s="14">
        <f>H66</f>
        <v>100</v>
      </c>
      <c r="I65" s="14"/>
      <c r="J65" s="1"/>
      <c r="K65" s="1"/>
      <c r="L65" s="1"/>
    </row>
    <row r="66" spans="1:12" ht="25.5">
      <c r="A66" s="5" t="s">
        <v>170</v>
      </c>
      <c r="B66" s="32" t="s">
        <v>63</v>
      </c>
      <c r="C66" s="32" t="s">
        <v>3</v>
      </c>
      <c r="D66" s="4" t="s">
        <v>169</v>
      </c>
      <c r="E66" s="15"/>
      <c r="F66" s="14">
        <f>F67</f>
        <v>100</v>
      </c>
      <c r="G66" s="14"/>
      <c r="H66" s="14">
        <f>H67</f>
        <v>100</v>
      </c>
      <c r="I66" s="14"/>
      <c r="J66" s="1"/>
      <c r="K66" s="1"/>
      <c r="L66" s="1"/>
    </row>
    <row r="67" spans="1:12" ht="25.5">
      <c r="A67" s="13" t="s">
        <v>67</v>
      </c>
      <c r="B67" s="48" t="s">
        <v>63</v>
      </c>
      <c r="C67" s="48" t="s">
        <v>3</v>
      </c>
      <c r="D67" s="12" t="s">
        <v>169</v>
      </c>
      <c r="E67" s="11">
        <v>200</v>
      </c>
      <c r="F67" s="10">
        <f>F68</f>
        <v>100</v>
      </c>
      <c r="G67" s="10"/>
      <c r="H67" s="10">
        <f>H68</f>
        <v>100</v>
      </c>
      <c r="I67" s="10"/>
      <c r="J67" s="1"/>
      <c r="K67" s="1"/>
      <c r="L67" s="1"/>
    </row>
    <row r="68" spans="1:12" ht="38.25">
      <c r="A68" s="13" t="s">
        <v>66</v>
      </c>
      <c r="B68" s="48" t="s">
        <v>63</v>
      </c>
      <c r="C68" s="48" t="s">
        <v>3</v>
      </c>
      <c r="D68" s="12" t="s">
        <v>169</v>
      </c>
      <c r="E68" s="11">
        <v>240</v>
      </c>
      <c r="F68" s="10">
        <f>F69</f>
        <v>100</v>
      </c>
      <c r="G68" s="10"/>
      <c r="H68" s="10">
        <f>H69</f>
        <v>100</v>
      </c>
      <c r="I68" s="10"/>
      <c r="J68" s="1"/>
      <c r="K68" s="1"/>
      <c r="L68" s="1"/>
    </row>
    <row r="69" spans="1:12">
      <c r="A69" s="9" t="s">
        <v>65</v>
      </c>
      <c r="B69" s="47" t="s">
        <v>63</v>
      </c>
      <c r="C69" s="47" t="s">
        <v>3</v>
      </c>
      <c r="D69" s="8" t="s">
        <v>169</v>
      </c>
      <c r="E69" s="7">
        <v>244</v>
      </c>
      <c r="F69" s="6">
        <v>100</v>
      </c>
      <c r="G69" s="6"/>
      <c r="H69" s="6">
        <v>100</v>
      </c>
      <c r="I69" s="6"/>
      <c r="J69" s="1"/>
      <c r="K69" s="1"/>
      <c r="L69" s="1"/>
    </row>
    <row r="70" spans="1:12" ht="25.5">
      <c r="A70" s="5" t="s">
        <v>168</v>
      </c>
      <c r="B70" s="32" t="s">
        <v>63</v>
      </c>
      <c r="C70" s="32" t="s">
        <v>3</v>
      </c>
      <c r="D70" s="4" t="s">
        <v>167</v>
      </c>
      <c r="E70" s="15"/>
      <c r="F70" s="14">
        <f>F71</f>
        <v>2</v>
      </c>
      <c r="G70" s="14"/>
      <c r="H70" s="14">
        <f>H71</f>
        <v>2</v>
      </c>
      <c r="I70" s="14"/>
      <c r="J70" s="1"/>
      <c r="K70" s="1"/>
      <c r="L70" s="1"/>
    </row>
    <row r="71" spans="1:12" ht="38.25">
      <c r="A71" s="5" t="s">
        <v>166</v>
      </c>
      <c r="B71" s="32" t="s">
        <v>63</v>
      </c>
      <c r="C71" s="32" t="s">
        <v>3</v>
      </c>
      <c r="D71" s="4" t="s">
        <v>165</v>
      </c>
      <c r="E71" s="15"/>
      <c r="F71" s="14">
        <f>F72</f>
        <v>2</v>
      </c>
      <c r="G71" s="14"/>
      <c r="H71" s="14">
        <f>H72</f>
        <v>2</v>
      </c>
      <c r="I71" s="14"/>
      <c r="J71" s="1"/>
      <c r="K71" s="1"/>
      <c r="L71" s="1"/>
    </row>
    <row r="72" spans="1:12" ht="25.5">
      <c r="A72" s="13" t="s">
        <v>67</v>
      </c>
      <c r="B72" s="48" t="s">
        <v>63</v>
      </c>
      <c r="C72" s="48" t="s">
        <v>3</v>
      </c>
      <c r="D72" s="12" t="s">
        <v>165</v>
      </c>
      <c r="E72" s="11">
        <v>200</v>
      </c>
      <c r="F72" s="10">
        <f>F73</f>
        <v>2</v>
      </c>
      <c r="G72" s="10"/>
      <c r="H72" s="10">
        <f>H73</f>
        <v>2</v>
      </c>
      <c r="I72" s="10"/>
      <c r="J72" s="1"/>
      <c r="K72" s="1"/>
      <c r="L72" s="1"/>
    </row>
    <row r="73" spans="1:12" ht="38.25">
      <c r="A73" s="13" t="s">
        <v>66</v>
      </c>
      <c r="B73" s="48" t="s">
        <v>63</v>
      </c>
      <c r="C73" s="48" t="s">
        <v>3</v>
      </c>
      <c r="D73" s="12" t="s">
        <v>165</v>
      </c>
      <c r="E73" s="11">
        <v>240</v>
      </c>
      <c r="F73" s="10">
        <f>F74</f>
        <v>2</v>
      </c>
      <c r="G73" s="10"/>
      <c r="H73" s="10">
        <f>H74</f>
        <v>2</v>
      </c>
      <c r="I73" s="10"/>
      <c r="J73" s="1"/>
      <c r="K73" s="1"/>
      <c r="L73" s="1"/>
    </row>
    <row r="74" spans="1:12">
      <c r="A74" s="9" t="s">
        <v>65</v>
      </c>
      <c r="B74" s="47" t="s">
        <v>63</v>
      </c>
      <c r="C74" s="47" t="s">
        <v>3</v>
      </c>
      <c r="D74" s="8" t="s">
        <v>165</v>
      </c>
      <c r="E74" s="7">
        <v>244</v>
      </c>
      <c r="F74" s="6">
        <v>2</v>
      </c>
      <c r="G74" s="6"/>
      <c r="H74" s="6">
        <v>2</v>
      </c>
      <c r="I74" s="6"/>
      <c r="J74" s="1"/>
      <c r="K74" s="1"/>
      <c r="L74" s="1"/>
    </row>
    <row r="75" spans="1:12" ht="38.25">
      <c r="A75" s="5" t="s">
        <v>164</v>
      </c>
      <c r="B75" s="32" t="s">
        <v>63</v>
      </c>
      <c r="C75" s="32" t="s">
        <v>3</v>
      </c>
      <c r="D75" s="4" t="s">
        <v>163</v>
      </c>
      <c r="E75" s="49"/>
      <c r="F75" s="14">
        <f>F76</f>
        <v>28</v>
      </c>
      <c r="G75" s="14"/>
      <c r="H75" s="14">
        <f>H76</f>
        <v>28</v>
      </c>
      <c r="I75" s="14"/>
      <c r="J75" s="1"/>
      <c r="K75" s="1"/>
      <c r="L75" s="1"/>
    </row>
    <row r="76" spans="1:12" ht="25.5">
      <c r="A76" s="5" t="s">
        <v>162</v>
      </c>
      <c r="B76" s="32" t="s">
        <v>63</v>
      </c>
      <c r="C76" s="32" t="s">
        <v>3</v>
      </c>
      <c r="D76" s="4" t="s">
        <v>160</v>
      </c>
      <c r="E76" s="49"/>
      <c r="F76" s="14">
        <f>F77</f>
        <v>28</v>
      </c>
      <c r="G76" s="14"/>
      <c r="H76" s="14">
        <f>H77</f>
        <v>28</v>
      </c>
      <c r="I76" s="14"/>
      <c r="J76" s="1"/>
      <c r="K76" s="1"/>
      <c r="L76" s="1"/>
    </row>
    <row r="77" spans="1:12" ht="25.5">
      <c r="A77" s="13" t="s">
        <v>6</v>
      </c>
      <c r="B77" s="48" t="s">
        <v>63</v>
      </c>
      <c r="C77" s="48" t="s">
        <v>3</v>
      </c>
      <c r="D77" s="12" t="s">
        <v>160</v>
      </c>
      <c r="E77" s="11">
        <v>300</v>
      </c>
      <c r="F77" s="10">
        <f>F78</f>
        <v>28</v>
      </c>
      <c r="G77" s="10"/>
      <c r="H77" s="10">
        <f>H78</f>
        <v>28</v>
      </c>
      <c r="I77" s="10"/>
      <c r="J77" s="1"/>
      <c r="K77" s="1"/>
      <c r="L77" s="1"/>
    </row>
    <row r="78" spans="1:12">
      <c r="A78" s="9" t="s">
        <v>161</v>
      </c>
      <c r="B78" s="47" t="s">
        <v>63</v>
      </c>
      <c r="C78" s="47" t="s">
        <v>3</v>
      </c>
      <c r="D78" s="8" t="s">
        <v>160</v>
      </c>
      <c r="E78" s="7">
        <v>360</v>
      </c>
      <c r="F78" s="6">
        <v>28</v>
      </c>
      <c r="G78" s="6"/>
      <c r="H78" s="6">
        <v>28</v>
      </c>
      <c r="I78" s="6"/>
      <c r="J78" s="1"/>
      <c r="K78" s="1"/>
      <c r="L78" s="1"/>
    </row>
    <row r="79" spans="1:12" ht="76.5">
      <c r="A79" s="5" t="s">
        <v>159</v>
      </c>
      <c r="B79" s="32" t="s">
        <v>63</v>
      </c>
      <c r="C79" s="32" t="s">
        <v>3</v>
      </c>
      <c r="D79" s="4" t="s">
        <v>158</v>
      </c>
      <c r="E79" s="15"/>
      <c r="F79" s="14">
        <f>F80</f>
        <v>208.828</v>
      </c>
      <c r="G79" s="14"/>
      <c r="H79" s="14">
        <f>H80</f>
        <v>208.828</v>
      </c>
      <c r="I79" s="14"/>
      <c r="J79" s="1"/>
      <c r="K79" s="1"/>
      <c r="L79" s="1"/>
    </row>
    <row r="80" spans="1:12" ht="25.5">
      <c r="A80" s="5" t="s">
        <v>157</v>
      </c>
      <c r="B80" s="32" t="s">
        <v>63</v>
      </c>
      <c r="C80" s="32" t="s">
        <v>3</v>
      </c>
      <c r="D80" s="4" t="s">
        <v>156</v>
      </c>
      <c r="E80" s="15"/>
      <c r="F80" s="14">
        <f>F81</f>
        <v>208.828</v>
      </c>
      <c r="G80" s="14"/>
      <c r="H80" s="14">
        <f>H81</f>
        <v>208.828</v>
      </c>
      <c r="I80" s="14"/>
      <c r="J80" s="1"/>
      <c r="K80" s="1"/>
      <c r="L80" s="1"/>
    </row>
    <row r="81" spans="1:12" ht="25.5">
      <c r="A81" s="13" t="s">
        <v>67</v>
      </c>
      <c r="B81" s="48" t="s">
        <v>63</v>
      </c>
      <c r="C81" s="48" t="s">
        <v>3</v>
      </c>
      <c r="D81" s="12" t="s">
        <v>156</v>
      </c>
      <c r="E81" s="11">
        <v>200</v>
      </c>
      <c r="F81" s="10">
        <f>F82</f>
        <v>208.828</v>
      </c>
      <c r="G81" s="10"/>
      <c r="H81" s="10">
        <f>H82</f>
        <v>208.828</v>
      </c>
      <c r="I81" s="10"/>
      <c r="J81" s="1"/>
      <c r="K81" s="1"/>
      <c r="L81" s="1"/>
    </row>
    <row r="82" spans="1:12" ht="38.25">
      <c r="A82" s="13" t="s">
        <v>66</v>
      </c>
      <c r="B82" s="48" t="s">
        <v>63</v>
      </c>
      <c r="C82" s="48" t="s">
        <v>3</v>
      </c>
      <c r="D82" s="12" t="s">
        <v>156</v>
      </c>
      <c r="E82" s="11">
        <v>240</v>
      </c>
      <c r="F82" s="10">
        <f>F83</f>
        <v>208.828</v>
      </c>
      <c r="G82" s="10"/>
      <c r="H82" s="10">
        <f>H83</f>
        <v>208.828</v>
      </c>
      <c r="I82" s="10"/>
      <c r="J82" s="1"/>
      <c r="K82" s="1"/>
      <c r="L82" s="1"/>
    </row>
    <row r="83" spans="1:12">
      <c r="A83" s="9" t="s">
        <v>65</v>
      </c>
      <c r="B83" s="47" t="s">
        <v>63</v>
      </c>
      <c r="C83" s="47" t="s">
        <v>3</v>
      </c>
      <c r="D83" s="8" t="s">
        <v>156</v>
      </c>
      <c r="E83" s="7">
        <v>244</v>
      </c>
      <c r="F83" s="6">
        <v>208.828</v>
      </c>
      <c r="G83" s="6"/>
      <c r="H83" s="6">
        <v>208.828</v>
      </c>
      <c r="I83" s="6"/>
      <c r="J83" s="1"/>
      <c r="K83" s="1"/>
      <c r="L83" s="1"/>
    </row>
    <row r="84" spans="1:12" ht="51">
      <c r="A84" s="5" t="s">
        <v>155</v>
      </c>
      <c r="B84" s="32" t="s">
        <v>63</v>
      </c>
      <c r="C84" s="32" t="s">
        <v>3</v>
      </c>
      <c r="D84" s="4" t="s">
        <v>154</v>
      </c>
      <c r="E84" s="15"/>
      <c r="F84" s="14">
        <f>F85</f>
        <v>20</v>
      </c>
      <c r="G84" s="14"/>
      <c r="H84" s="14">
        <f>H85</f>
        <v>20</v>
      </c>
      <c r="I84" s="14"/>
      <c r="J84" s="1"/>
      <c r="K84" s="1"/>
      <c r="L84" s="1"/>
    </row>
    <row r="85" spans="1:12" ht="25.5">
      <c r="A85" s="5" t="s">
        <v>153</v>
      </c>
      <c r="B85" s="32" t="s">
        <v>63</v>
      </c>
      <c r="C85" s="32" t="s">
        <v>3</v>
      </c>
      <c r="D85" s="4" t="s">
        <v>152</v>
      </c>
      <c r="E85" s="15"/>
      <c r="F85" s="14">
        <f>F86</f>
        <v>20</v>
      </c>
      <c r="G85" s="14"/>
      <c r="H85" s="14">
        <f>H86</f>
        <v>20</v>
      </c>
      <c r="I85" s="14"/>
      <c r="J85" s="1"/>
      <c r="K85" s="1"/>
      <c r="L85" s="1"/>
    </row>
    <row r="86" spans="1:12" ht="25.5">
      <c r="A86" s="13" t="s">
        <v>67</v>
      </c>
      <c r="B86" s="48" t="s">
        <v>63</v>
      </c>
      <c r="C86" s="48" t="s">
        <v>3</v>
      </c>
      <c r="D86" s="12" t="s">
        <v>152</v>
      </c>
      <c r="E86" s="11">
        <v>200</v>
      </c>
      <c r="F86" s="10">
        <f>F87</f>
        <v>20</v>
      </c>
      <c r="G86" s="10"/>
      <c r="H86" s="10">
        <f>H87</f>
        <v>20</v>
      </c>
      <c r="I86" s="10"/>
      <c r="J86" s="1"/>
      <c r="K86" s="1"/>
      <c r="L86" s="1"/>
    </row>
    <row r="87" spans="1:12" ht="38.25">
      <c r="A87" s="13" t="s">
        <v>66</v>
      </c>
      <c r="B87" s="48" t="s">
        <v>63</v>
      </c>
      <c r="C87" s="48" t="s">
        <v>3</v>
      </c>
      <c r="D87" s="12" t="s">
        <v>152</v>
      </c>
      <c r="E87" s="11">
        <v>240</v>
      </c>
      <c r="F87" s="10">
        <f>F88</f>
        <v>20</v>
      </c>
      <c r="G87" s="10"/>
      <c r="H87" s="10">
        <f>H88</f>
        <v>20</v>
      </c>
      <c r="I87" s="10"/>
      <c r="J87" s="1"/>
      <c r="K87" s="1"/>
      <c r="L87" s="1"/>
    </row>
    <row r="88" spans="1:12">
      <c r="A88" s="9" t="s">
        <v>65</v>
      </c>
      <c r="B88" s="47" t="s">
        <v>63</v>
      </c>
      <c r="C88" s="47" t="s">
        <v>3</v>
      </c>
      <c r="D88" s="8" t="s">
        <v>152</v>
      </c>
      <c r="E88" s="7">
        <v>244</v>
      </c>
      <c r="F88" s="6">
        <v>20</v>
      </c>
      <c r="G88" s="6"/>
      <c r="H88" s="6">
        <v>20</v>
      </c>
      <c r="I88" s="6"/>
      <c r="J88" s="1"/>
      <c r="K88" s="1"/>
      <c r="L88" s="1"/>
    </row>
    <row r="89" spans="1:12">
      <c r="A89" s="37" t="s">
        <v>151</v>
      </c>
      <c r="B89" s="46" t="s">
        <v>125</v>
      </c>
      <c r="C89" s="45"/>
      <c r="D89" s="20"/>
      <c r="E89" s="19"/>
      <c r="F89" s="25">
        <f>F90+F97+F106</f>
        <v>12330.773929999999</v>
      </c>
      <c r="G89" s="25">
        <f>G90+G97+G106</f>
        <v>11657.143279999998</v>
      </c>
      <c r="H89" s="25">
        <f>H90+H97+H106</f>
        <v>12331.55393</v>
      </c>
      <c r="I89" s="25">
        <f>I90+I97+I106</f>
        <v>11657.923279999999</v>
      </c>
      <c r="J89" s="1"/>
      <c r="K89" s="1"/>
      <c r="L89" s="1"/>
    </row>
    <row r="90" spans="1:12">
      <c r="A90" s="5" t="s">
        <v>150</v>
      </c>
      <c r="B90" s="4" t="s">
        <v>125</v>
      </c>
      <c r="C90" s="4" t="s">
        <v>64</v>
      </c>
      <c r="D90" s="4"/>
      <c r="E90" s="15"/>
      <c r="F90" s="14">
        <f t="shared" ref="F90:I95" si="3">F91</f>
        <v>619.27700000000004</v>
      </c>
      <c r="G90" s="14">
        <f t="shared" si="3"/>
        <v>619.27700000000004</v>
      </c>
      <c r="H90" s="14">
        <f t="shared" si="3"/>
        <v>620.05700000000002</v>
      </c>
      <c r="I90" s="14">
        <f t="shared" si="3"/>
        <v>620.05700000000002</v>
      </c>
      <c r="J90" s="1"/>
      <c r="K90" s="1"/>
      <c r="L90" s="1"/>
    </row>
    <row r="91" spans="1:12" ht="51">
      <c r="A91" s="5" t="s">
        <v>110</v>
      </c>
      <c r="B91" s="4" t="s">
        <v>125</v>
      </c>
      <c r="C91" s="4" t="s">
        <v>64</v>
      </c>
      <c r="D91" s="4" t="s">
        <v>109</v>
      </c>
      <c r="E91" s="15"/>
      <c r="F91" s="14">
        <f t="shared" si="3"/>
        <v>619.27700000000004</v>
      </c>
      <c r="G91" s="14">
        <f t="shared" si="3"/>
        <v>619.27700000000004</v>
      </c>
      <c r="H91" s="14">
        <f t="shared" si="3"/>
        <v>620.05700000000002</v>
      </c>
      <c r="I91" s="14">
        <f t="shared" si="3"/>
        <v>620.05700000000002</v>
      </c>
      <c r="J91" s="1"/>
      <c r="K91" s="1"/>
      <c r="L91" s="1"/>
    </row>
    <row r="92" spans="1:12" ht="38.25">
      <c r="A92" s="5" t="s">
        <v>225</v>
      </c>
      <c r="B92" s="4" t="s">
        <v>125</v>
      </c>
      <c r="C92" s="4" t="s">
        <v>64</v>
      </c>
      <c r="D92" s="4" t="s">
        <v>149</v>
      </c>
      <c r="E92" s="15"/>
      <c r="F92" s="14">
        <f t="shared" si="3"/>
        <v>619.27700000000004</v>
      </c>
      <c r="G92" s="14">
        <f t="shared" si="3"/>
        <v>619.27700000000004</v>
      </c>
      <c r="H92" s="14">
        <f t="shared" si="3"/>
        <v>620.05700000000002</v>
      </c>
      <c r="I92" s="14">
        <f t="shared" si="3"/>
        <v>620.05700000000002</v>
      </c>
      <c r="J92" s="1"/>
      <c r="K92" s="1"/>
      <c r="L92" s="1"/>
    </row>
    <row r="93" spans="1:12" ht="51">
      <c r="A93" s="44" t="s">
        <v>148</v>
      </c>
      <c r="B93" s="4" t="s">
        <v>125</v>
      </c>
      <c r="C93" s="4" t="s">
        <v>64</v>
      </c>
      <c r="D93" s="4" t="s">
        <v>147</v>
      </c>
      <c r="E93" s="15"/>
      <c r="F93" s="14">
        <f t="shared" si="3"/>
        <v>619.27700000000004</v>
      </c>
      <c r="G93" s="14">
        <f t="shared" si="3"/>
        <v>619.27700000000004</v>
      </c>
      <c r="H93" s="14">
        <f t="shared" si="3"/>
        <v>620.05700000000002</v>
      </c>
      <c r="I93" s="14">
        <f t="shared" si="3"/>
        <v>620.05700000000002</v>
      </c>
      <c r="J93" s="1"/>
      <c r="K93" s="1"/>
      <c r="L93" s="1"/>
    </row>
    <row r="94" spans="1:12" ht="25.5">
      <c r="A94" s="31" t="s">
        <v>67</v>
      </c>
      <c r="B94" s="12" t="s">
        <v>125</v>
      </c>
      <c r="C94" s="12" t="s">
        <v>64</v>
      </c>
      <c r="D94" s="12" t="s">
        <v>147</v>
      </c>
      <c r="E94" s="11">
        <v>200</v>
      </c>
      <c r="F94" s="10">
        <f t="shared" si="3"/>
        <v>619.27700000000004</v>
      </c>
      <c r="G94" s="10">
        <f t="shared" si="3"/>
        <v>619.27700000000004</v>
      </c>
      <c r="H94" s="10">
        <f t="shared" si="3"/>
        <v>620.05700000000002</v>
      </c>
      <c r="I94" s="10">
        <f t="shared" si="3"/>
        <v>620.05700000000002</v>
      </c>
      <c r="J94" s="1"/>
      <c r="K94" s="1"/>
      <c r="L94" s="1"/>
    </row>
    <row r="95" spans="1:12" ht="38.25">
      <c r="A95" s="31" t="s">
        <v>66</v>
      </c>
      <c r="B95" s="12" t="s">
        <v>125</v>
      </c>
      <c r="C95" s="12" t="s">
        <v>64</v>
      </c>
      <c r="D95" s="12" t="s">
        <v>147</v>
      </c>
      <c r="E95" s="11">
        <v>240</v>
      </c>
      <c r="F95" s="10">
        <f>F96</f>
        <v>619.27700000000004</v>
      </c>
      <c r="G95" s="10">
        <f>G96</f>
        <v>619.27700000000004</v>
      </c>
      <c r="H95" s="10">
        <f t="shared" si="3"/>
        <v>620.05700000000002</v>
      </c>
      <c r="I95" s="10">
        <f t="shared" si="3"/>
        <v>620.05700000000002</v>
      </c>
    </row>
    <row r="96" spans="1:12">
      <c r="A96" s="35" t="s">
        <v>65</v>
      </c>
      <c r="B96" s="8" t="s">
        <v>125</v>
      </c>
      <c r="C96" s="8" t="s">
        <v>64</v>
      </c>
      <c r="D96" s="8" t="s">
        <v>147</v>
      </c>
      <c r="E96" s="7">
        <v>244</v>
      </c>
      <c r="F96" s="6">
        <f>599.777+19.5</f>
        <v>619.27700000000004</v>
      </c>
      <c r="G96" s="6">
        <f>F96</f>
        <v>619.27700000000004</v>
      </c>
      <c r="H96" s="6">
        <f>599.777+20.28</f>
        <v>620.05700000000002</v>
      </c>
      <c r="I96" s="6">
        <f>H96</f>
        <v>620.05700000000002</v>
      </c>
    </row>
    <row r="97" spans="1:12">
      <c r="A97" s="5" t="s">
        <v>146</v>
      </c>
      <c r="B97" s="16" t="s">
        <v>125</v>
      </c>
      <c r="C97" s="16" t="s">
        <v>16</v>
      </c>
      <c r="D97" s="12"/>
      <c r="E97" s="11"/>
      <c r="F97" s="14">
        <f t="shared" ref="F97:I98" si="4">F98</f>
        <v>11614</v>
      </c>
      <c r="G97" s="14">
        <f t="shared" si="4"/>
        <v>11033.3</v>
      </c>
      <c r="H97" s="14">
        <f t="shared" si="4"/>
        <v>11614</v>
      </c>
      <c r="I97" s="14">
        <f t="shared" si="4"/>
        <v>11033.3</v>
      </c>
    </row>
    <row r="98" spans="1:12" ht="63.75">
      <c r="A98" s="5" t="s">
        <v>145</v>
      </c>
      <c r="B98" s="4" t="s">
        <v>125</v>
      </c>
      <c r="C98" s="4" t="s">
        <v>16</v>
      </c>
      <c r="D98" s="4" t="s">
        <v>144</v>
      </c>
      <c r="E98" s="15"/>
      <c r="F98" s="14">
        <f t="shared" si="4"/>
        <v>11614</v>
      </c>
      <c r="G98" s="14">
        <f t="shared" si="4"/>
        <v>11033.3</v>
      </c>
      <c r="H98" s="14">
        <f t="shared" si="4"/>
        <v>11614</v>
      </c>
      <c r="I98" s="14">
        <f t="shared" si="4"/>
        <v>11033.3</v>
      </c>
    </row>
    <row r="99" spans="1:12" ht="63.75">
      <c r="A99" s="5" t="s">
        <v>143</v>
      </c>
      <c r="B99" s="4" t="s">
        <v>125</v>
      </c>
      <c r="C99" s="4" t="s">
        <v>16</v>
      </c>
      <c r="D99" s="4" t="s">
        <v>142</v>
      </c>
      <c r="E99" s="15"/>
      <c r="F99" s="14">
        <f>F100+F103</f>
        <v>11614</v>
      </c>
      <c r="G99" s="14">
        <f>G100+G103</f>
        <v>11033.3</v>
      </c>
      <c r="H99" s="14">
        <f>H100+H103</f>
        <v>11614</v>
      </c>
      <c r="I99" s="14">
        <f>I100+I103</f>
        <v>11033.3</v>
      </c>
    </row>
    <row r="100" spans="1:12" ht="63.75">
      <c r="A100" s="5" t="s">
        <v>141</v>
      </c>
      <c r="B100" s="4" t="s">
        <v>125</v>
      </c>
      <c r="C100" s="4" t="s">
        <v>16</v>
      </c>
      <c r="D100" s="4" t="s">
        <v>140</v>
      </c>
      <c r="E100" s="15"/>
      <c r="F100" s="14">
        <f t="shared" ref="F100:I101" si="5">F101</f>
        <v>11033.3</v>
      </c>
      <c r="G100" s="14">
        <f t="shared" si="5"/>
        <v>11033.3</v>
      </c>
      <c r="H100" s="14">
        <f t="shared" si="5"/>
        <v>11033.3</v>
      </c>
      <c r="I100" s="14">
        <f t="shared" si="5"/>
        <v>11033.3</v>
      </c>
    </row>
    <row r="101" spans="1:12">
      <c r="A101" s="42" t="s">
        <v>138</v>
      </c>
      <c r="B101" s="12" t="s">
        <v>125</v>
      </c>
      <c r="C101" s="12" t="s">
        <v>16</v>
      </c>
      <c r="D101" s="12" t="s">
        <v>140</v>
      </c>
      <c r="E101" s="11">
        <v>500</v>
      </c>
      <c r="F101" s="10">
        <f t="shared" si="5"/>
        <v>11033.3</v>
      </c>
      <c r="G101" s="10">
        <f t="shared" si="5"/>
        <v>11033.3</v>
      </c>
      <c r="H101" s="10">
        <f t="shared" si="5"/>
        <v>11033.3</v>
      </c>
      <c r="I101" s="10">
        <f t="shared" si="5"/>
        <v>11033.3</v>
      </c>
    </row>
    <row r="102" spans="1:12">
      <c r="A102" s="9" t="s">
        <v>137</v>
      </c>
      <c r="B102" s="8" t="s">
        <v>125</v>
      </c>
      <c r="C102" s="8" t="s">
        <v>16</v>
      </c>
      <c r="D102" s="8" t="s">
        <v>136</v>
      </c>
      <c r="E102" s="7">
        <v>540</v>
      </c>
      <c r="F102" s="6">
        <v>11033.3</v>
      </c>
      <c r="G102" s="6">
        <f>F102</f>
        <v>11033.3</v>
      </c>
      <c r="H102" s="6">
        <v>11033.3</v>
      </c>
      <c r="I102" s="6">
        <f>H102</f>
        <v>11033.3</v>
      </c>
      <c r="J102" s="43"/>
      <c r="K102" s="43"/>
      <c r="L102" s="43"/>
    </row>
    <row r="103" spans="1:12" ht="63.75">
      <c r="A103" s="5" t="s">
        <v>139</v>
      </c>
      <c r="B103" s="4" t="s">
        <v>125</v>
      </c>
      <c r="C103" s="4" t="s">
        <v>16</v>
      </c>
      <c r="D103" s="4" t="s">
        <v>136</v>
      </c>
      <c r="E103" s="15"/>
      <c r="F103" s="14">
        <f>F104</f>
        <v>580.70000000000005</v>
      </c>
      <c r="G103" s="14"/>
      <c r="H103" s="14">
        <f>H104</f>
        <v>580.70000000000005</v>
      </c>
      <c r="I103" s="14"/>
      <c r="J103" s="43"/>
      <c r="K103" s="43"/>
      <c r="L103" s="43"/>
    </row>
    <row r="104" spans="1:12">
      <c r="A104" s="42" t="s">
        <v>138</v>
      </c>
      <c r="B104" s="12" t="s">
        <v>125</v>
      </c>
      <c r="C104" s="12" t="s">
        <v>16</v>
      </c>
      <c r="D104" s="12" t="s">
        <v>136</v>
      </c>
      <c r="E104" s="11">
        <v>500</v>
      </c>
      <c r="F104" s="10">
        <f>F105</f>
        <v>580.70000000000005</v>
      </c>
      <c r="G104" s="10"/>
      <c r="H104" s="10">
        <f>H105</f>
        <v>580.70000000000005</v>
      </c>
      <c r="I104" s="10"/>
      <c r="J104" s="1"/>
      <c r="K104" s="1"/>
      <c r="L104" s="1"/>
    </row>
    <row r="105" spans="1:12">
      <c r="A105" s="9" t="s">
        <v>137</v>
      </c>
      <c r="B105" s="8" t="s">
        <v>125</v>
      </c>
      <c r="C105" s="8" t="s">
        <v>16</v>
      </c>
      <c r="D105" s="8" t="s">
        <v>136</v>
      </c>
      <c r="E105" s="7">
        <v>540</v>
      </c>
      <c r="F105" s="6">
        <v>580.70000000000005</v>
      </c>
      <c r="G105" s="6"/>
      <c r="H105" s="6">
        <v>580.70000000000005</v>
      </c>
      <c r="I105" s="6"/>
      <c r="J105" s="1"/>
      <c r="K105" s="1"/>
      <c r="L105" s="1"/>
    </row>
    <row r="106" spans="1:12">
      <c r="A106" s="5" t="s">
        <v>135</v>
      </c>
      <c r="B106" s="16" t="s">
        <v>125</v>
      </c>
      <c r="C106" s="16" t="s">
        <v>3</v>
      </c>
      <c r="D106" s="12"/>
      <c r="E106" s="11"/>
      <c r="F106" s="14">
        <f t="shared" ref="F106:I107" si="6">F107</f>
        <v>97.49693000000002</v>
      </c>
      <c r="G106" s="14">
        <f t="shared" si="6"/>
        <v>4.5662799999999999</v>
      </c>
      <c r="H106" s="14">
        <f t="shared" si="6"/>
        <v>97.49693000000002</v>
      </c>
      <c r="I106" s="14">
        <f t="shared" si="6"/>
        <v>4.5662799999999999</v>
      </c>
    </row>
    <row r="107" spans="1:12" ht="38.25">
      <c r="A107" s="13" t="s">
        <v>134</v>
      </c>
      <c r="B107" s="12" t="s">
        <v>125</v>
      </c>
      <c r="C107" s="12" t="s">
        <v>3</v>
      </c>
      <c r="D107" s="12" t="s">
        <v>133</v>
      </c>
      <c r="E107" s="11"/>
      <c r="F107" s="10">
        <f t="shared" si="6"/>
        <v>97.49693000000002</v>
      </c>
      <c r="G107" s="10">
        <f t="shared" si="6"/>
        <v>4.5662799999999999</v>
      </c>
      <c r="H107" s="10">
        <f t="shared" si="6"/>
        <v>97.49693000000002</v>
      </c>
      <c r="I107" s="10">
        <f t="shared" si="6"/>
        <v>4.5662799999999999</v>
      </c>
    </row>
    <row r="108" spans="1:12" ht="63.75">
      <c r="A108" s="13" t="s">
        <v>132</v>
      </c>
      <c r="B108" s="12" t="s">
        <v>125</v>
      </c>
      <c r="C108" s="12" t="s">
        <v>3</v>
      </c>
      <c r="D108" s="12" t="s">
        <v>131</v>
      </c>
      <c r="E108" s="11"/>
      <c r="F108" s="10">
        <f>F109+F113+F117</f>
        <v>97.49693000000002</v>
      </c>
      <c r="G108" s="10">
        <f>G109+G113+G117</f>
        <v>4.5662799999999999</v>
      </c>
      <c r="H108" s="10">
        <f>H109+H113+H117</f>
        <v>97.49693000000002</v>
      </c>
      <c r="I108" s="10">
        <f>I109+I113+I117</f>
        <v>4.5662799999999999</v>
      </c>
    </row>
    <row r="109" spans="1:12" ht="51">
      <c r="A109" s="13" t="s">
        <v>130</v>
      </c>
      <c r="B109" s="12" t="s">
        <v>125</v>
      </c>
      <c r="C109" s="12" t="s">
        <v>3</v>
      </c>
      <c r="D109" s="12" t="s">
        <v>129</v>
      </c>
      <c r="E109" s="11"/>
      <c r="F109" s="10">
        <f>F110</f>
        <v>92.690320000000014</v>
      </c>
      <c r="G109" s="10"/>
      <c r="H109" s="10">
        <f>H110</f>
        <v>92.690320000000014</v>
      </c>
      <c r="I109" s="10"/>
      <c r="J109" s="1"/>
      <c r="K109" s="1"/>
      <c r="L109" s="1"/>
    </row>
    <row r="110" spans="1:12" ht="25.5">
      <c r="A110" s="31" t="s">
        <v>67</v>
      </c>
      <c r="B110" s="12" t="s">
        <v>125</v>
      </c>
      <c r="C110" s="12" t="s">
        <v>3</v>
      </c>
      <c r="D110" s="12" t="s">
        <v>129</v>
      </c>
      <c r="E110" s="11">
        <v>200</v>
      </c>
      <c r="F110" s="10">
        <f>F111</f>
        <v>92.690320000000014</v>
      </c>
      <c r="G110" s="10"/>
      <c r="H110" s="10">
        <f>H111</f>
        <v>92.690320000000014</v>
      </c>
      <c r="I110" s="10"/>
      <c r="J110" s="1"/>
      <c r="K110" s="1"/>
      <c r="L110" s="1"/>
    </row>
    <row r="111" spans="1:12" ht="38.25">
      <c r="A111" s="31" t="s">
        <v>66</v>
      </c>
      <c r="B111" s="12" t="s">
        <v>125</v>
      </c>
      <c r="C111" s="12" t="s">
        <v>3</v>
      </c>
      <c r="D111" s="12" t="s">
        <v>129</v>
      </c>
      <c r="E111" s="11">
        <v>240</v>
      </c>
      <c r="F111" s="10">
        <f>F112</f>
        <v>92.690320000000014</v>
      </c>
      <c r="G111" s="10"/>
      <c r="H111" s="10">
        <f>H112</f>
        <v>92.690320000000014</v>
      </c>
      <c r="I111" s="10"/>
      <c r="J111" s="1"/>
      <c r="K111" s="1"/>
      <c r="L111" s="1"/>
    </row>
    <row r="112" spans="1:12">
      <c r="A112" s="35" t="s">
        <v>65</v>
      </c>
      <c r="B112" s="8" t="s">
        <v>125</v>
      </c>
      <c r="C112" s="8" t="s">
        <v>3</v>
      </c>
      <c r="D112" s="8" t="s">
        <v>129</v>
      </c>
      <c r="E112" s="7">
        <v>244</v>
      </c>
      <c r="F112" s="6">
        <f>176.69032-84</f>
        <v>92.690320000000014</v>
      </c>
      <c r="G112" s="6"/>
      <c r="H112" s="6">
        <f>176.69032-84</f>
        <v>92.690320000000014</v>
      </c>
      <c r="I112" s="6"/>
      <c r="J112" s="1"/>
      <c r="K112" s="1"/>
      <c r="L112" s="1"/>
    </row>
    <row r="113" spans="1:12" ht="51">
      <c r="A113" s="5" t="s">
        <v>128</v>
      </c>
      <c r="B113" s="4" t="s">
        <v>125</v>
      </c>
      <c r="C113" s="4" t="s">
        <v>3</v>
      </c>
      <c r="D113" s="4" t="s">
        <v>127</v>
      </c>
      <c r="E113" s="15"/>
      <c r="F113" s="14">
        <f t="shared" ref="F113:I115" si="7">F114</f>
        <v>4.5662799999999999</v>
      </c>
      <c r="G113" s="14">
        <f t="shared" si="7"/>
        <v>4.5662799999999999</v>
      </c>
      <c r="H113" s="14">
        <f t="shared" si="7"/>
        <v>4.5662799999999999</v>
      </c>
      <c r="I113" s="14">
        <f t="shared" si="7"/>
        <v>4.5662799999999999</v>
      </c>
      <c r="J113" s="1"/>
      <c r="K113" s="1"/>
      <c r="L113" s="1"/>
    </row>
    <row r="114" spans="1:12" ht="25.5">
      <c r="A114" s="31" t="s">
        <v>67</v>
      </c>
      <c r="B114" s="12" t="s">
        <v>125</v>
      </c>
      <c r="C114" s="12" t="s">
        <v>3</v>
      </c>
      <c r="D114" s="12" t="s">
        <v>127</v>
      </c>
      <c r="E114" s="11">
        <v>200</v>
      </c>
      <c r="F114" s="10">
        <f t="shared" si="7"/>
        <v>4.5662799999999999</v>
      </c>
      <c r="G114" s="10">
        <f t="shared" si="7"/>
        <v>4.5662799999999999</v>
      </c>
      <c r="H114" s="10">
        <f t="shared" si="7"/>
        <v>4.5662799999999999</v>
      </c>
      <c r="I114" s="10">
        <f t="shared" si="7"/>
        <v>4.5662799999999999</v>
      </c>
      <c r="J114" s="1"/>
      <c r="K114" s="1"/>
      <c r="L114" s="1"/>
    </row>
    <row r="115" spans="1:12" ht="38.25">
      <c r="A115" s="31" t="s">
        <v>66</v>
      </c>
      <c r="B115" s="12" t="s">
        <v>125</v>
      </c>
      <c r="C115" s="12" t="s">
        <v>3</v>
      </c>
      <c r="D115" s="12" t="s">
        <v>127</v>
      </c>
      <c r="E115" s="11">
        <v>240</v>
      </c>
      <c r="F115" s="10">
        <f t="shared" si="7"/>
        <v>4.5662799999999999</v>
      </c>
      <c r="G115" s="10">
        <f t="shared" si="7"/>
        <v>4.5662799999999999</v>
      </c>
      <c r="H115" s="10">
        <f t="shared" si="7"/>
        <v>4.5662799999999999</v>
      </c>
      <c r="I115" s="10">
        <f t="shared" si="7"/>
        <v>4.5662799999999999</v>
      </c>
      <c r="J115" s="1"/>
      <c r="K115" s="1"/>
      <c r="L115" s="1"/>
    </row>
    <row r="116" spans="1:12">
      <c r="A116" s="35" t="s">
        <v>65</v>
      </c>
      <c r="B116" s="8" t="s">
        <v>125</v>
      </c>
      <c r="C116" s="8" t="s">
        <v>3</v>
      </c>
      <c r="D116" s="8" t="s">
        <v>127</v>
      </c>
      <c r="E116" s="7">
        <v>244</v>
      </c>
      <c r="F116" s="6">
        <v>4.5662799999999999</v>
      </c>
      <c r="G116" s="6">
        <f>F116</f>
        <v>4.5662799999999999</v>
      </c>
      <c r="H116" s="6">
        <v>4.5662799999999999</v>
      </c>
      <c r="I116" s="6">
        <f>H116</f>
        <v>4.5662799999999999</v>
      </c>
      <c r="J116" s="1"/>
      <c r="K116" s="1"/>
      <c r="L116" s="1"/>
    </row>
    <row r="117" spans="1:12" ht="51">
      <c r="A117" s="5" t="s">
        <v>126</v>
      </c>
      <c r="B117" s="4" t="s">
        <v>125</v>
      </c>
      <c r="C117" s="4" t="s">
        <v>3</v>
      </c>
      <c r="D117" s="4" t="s">
        <v>124</v>
      </c>
      <c r="E117" s="15"/>
      <c r="F117" s="14">
        <f>F118</f>
        <v>0.24032999999999999</v>
      </c>
      <c r="G117" s="14"/>
      <c r="H117" s="14">
        <f>H118</f>
        <v>0.24032999999999999</v>
      </c>
      <c r="I117" s="14"/>
      <c r="J117" s="1"/>
      <c r="K117" s="1"/>
      <c r="L117" s="1"/>
    </row>
    <row r="118" spans="1:12" ht="25.5">
      <c r="A118" s="31" t="s">
        <v>67</v>
      </c>
      <c r="B118" s="12" t="s">
        <v>125</v>
      </c>
      <c r="C118" s="12" t="s">
        <v>3</v>
      </c>
      <c r="D118" s="12" t="s">
        <v>124</v>
      </c>
      <c r="E118" s="11">
        <v>200</v>
      </c>
      <c r="F118" s="10">
        <f>F119</f>
        <v>0.24032999999999999</v>
      </c>
      <c r="G118" s="10"/>
      <c r="H118" s="10">
        <f>H119</f>
        <v>0.24032999999999999</v>
      </c>
      <c r="I118" s="10"/>
      <c r="J118" s="1"/>
      <c r="K118" s="1"/>
      <c r="L118" s="1"/>
    </row>
    <row r="119" spans="1:12" ht="38.25">
      <c r="A119" s="31" t="s">
        <v>66</v>
      </c>
      <c r="B119" s="12" t="s">
        <v>125</v>
      </c>
      <c r="C119" s="12" t="s">
        <v>3</v>
      </c>
      <c r="D119" s="12" t="s">
        <v>124</v>
      </c>
      <c r="E119" s="11">
        <v>240</v>
      </c>
      <c r="F119" s="10">
        <f>F120</f>
        <v>0.24032999999999999</v>
      </c>
      <c r="G119" s="10"/>
      <c r="H119" s="10">
        <f>H120</f>
        <v>0.24032999999999999</v>
      </c>
      <c r="I119" s="10"/>
      <c r="J119" s="1"/>
      <c r="K119" s="1"/>
      <c r="L119" s="1"/>
    </row>
    <row r="120" spans="1:12" s="40" customFormat="1">
      <c r="A120" s="35" t="s">
        <v>65</v>
      </c>
      <c r="B120" s="8" t="s">
        <v>125</v>
      </c>
      <c r="C120" s="8" t="s">
        <v>3</v>
      </c>
      <c r="D120" s="8" t="s">
        <v>124</v>
      </c>
      <c r="E120" s="7">
        <v>244</v>
      </c>
      <c r="F120" s="6">
        <v>0.24032999999999999</v>
      </c>
      <c r="G120" s="6"/>
      <c r="H120" s="6">
        <v>0.24032999999999999</v>
      </c>
      <c r="I120" s="6"/>
    </row>
    <row r="121" spans="1:12">
      <c r="A121" s="5" t="s">
        <v>123</v>
      </c>
      <c r="B121" s="16" t="s">
        <v>64</v>
      </c>
      <c r="C121" s="39" t="s">
        <v>13</v>
      </c>
      <c r="D121" s="12"/>
      <c r="E121" s="11"/>
      <c r="F121" s="25">
        <f>F122+F134</f>
        <v>2363.3926499999998</v>
      </c>
      <c r="G121" s="25">
        <f>G122+G134</f>
        <v>0</v>
      </c>
      <c r="H121" s="25">
        <f>H122+H134</f>
        <v>2384.65679</v>
      </c>
      <c r="I121" s="25">
        <f>I122+I134</f>
        <v>0</v>
      </c>
      <c r="J121" s="1"/>
      <c r="K121" s="1"/>
      <c r="L121" s="1"/>
    </row>
    <row r="122" spans="1:12">
      <c r="A122" s="5" t="s">
        <v>122</v>
      </c>
      <c r="B122" s="16" t="s">
        <v>64</v>
      </c>
      <c r="C122" s="32" t="s">
        <v>2</v>
      </c>
      <c r="D122" s="12"/>
      <c r="E122" s="15"/>
      <c r="F122" s="14">
        <f>F123</f>
        <v>4</v>
      </c>
      <c r="G122" s="14"/>
      <c r="H122" s="14">
        <f>H123</f>
        <v>4</v>
      </c>
      <c r="I122" s="14"/>
      <c r="J122" s="1"/>
      <c r="K122" s="1"/>
      <c r="L122" s="1"/>
    </row>
    <row r="123" spans="1:12" ht="63.75">
      <c r="A123" s="5" t="s">
        <v>121</v>
      </c>
      <c r="B123" s="4" t="s">
        <v>64</v>
      </c>
      <c r="C123" s="32" t="s">
        <v>2</v>
      </c>
      <c r="D123" s="4" t="s">
        <v>120</v>
      </c>
      <c r="E123" s="15"/>
      <c r="F123" s="14">
        <f>F124+F129</f>
        <v>4</v>
      </c>
      <c r="G123" s="14"/>
      <c r="H123" s="14">
        <f>H124+H129</f>
        <v>4</v>
      </c>
      <c r="I123" s="14"/>
      <c r="J123" s="1"/>
      <c r="K123" s="1"/>
      <c r="L123" s="1"/>
    </row>
    <row r="124" spans="1:12" ht="38.25">
      <c r="A124" s="37" t="s">
        <v>119</v>
      </c>
      <c r="B124" s="27" t="s">
        <v>64</v>
      </c>
      <c r="C124" s="32" t="s">
        <v>2</v>
      </c>
      <c r="D124" s="27" t="s">
        <v>118</v>
      </c>
      <c r="E124" s="26"/>
      <c r="F124" s="25">
        <f>F125</f>
        <v>0</v>
      </c>
      <c r="G124" s="25"/>
      <c r="H124" s="25">
        <f>H125</f>
        <v>0</v>
      </c>
      <c r="I124" s="25"/>
      <c r="J124" s="1"/>
      <c r="K124" s="1"/>
      <c r="L124" s="1"/>
    </row>
    <row r="125" spans="1:12" ht="25.5">
      <c r="A125" s="37" t="s">
        <v>117</v>
      </c>
      <c r="B125" s="27" t="s">
        <v>64</v>
      </c>
      <c r="C125" s="32" t="s">
        <v>2</v>
      </c>
      <c r="D125" s="27" t="s">
        <v>116</v>
      </c>
      <c r="E125" s="26"/>
      <c r="F125" s="25">
        <f>F126</f>
        <v>0</v>
      </c>
      <c r="G125" s="25"/>
      <c r="H125" s="25">
        <f>H126</f>
        <v>0</v>
      </c>
      <c r="I125" s="25"/>
      <c r="J125" s="1"/>
      <c r="K125" s="1"/>
      <c r="L125" s="1"/>
    </row>
    <row r="126" spans="1:12" ht="25.5">
      <c r="A126" s="23" t="s">
        <v>67</v>
      </c>
      <c r="B126" s="20" t="s">
        <v>64</v>
      </c>
      <c r="C126" s="32" t="s">
        <v>2</v>
      </c>
      <c r="D126" s="20" t="s">
        <v>116</v>
      </c>
      <c r="E126" s="19">
        <v>200</v>
      </c>
      <c r="F126" s="18">
        <f>F127</f>
        <v>0</v>
      </c>
      <c r="G126" s="18"/>
      <c r="H126" s="18">
        <f>H127</f>
        <v>0</v>
      </c>
      <c r="I126" s="18"/>
      <c r="J126" s="1"/>
      <c r="K126" s="1"/>
      <c r="L126" s="1"/>
    </row>
    <row r="127" spans="1:12" ht="38.25">
      <c r="A127" s="23" t="s">
        <v>66</v>
      </c>
      <c r="B127" s="20" t="s">
        <v>64</v>
      </c>
      <c r="C127" s="32" t="s">
        <v>2</v>
      </c>
      <c r="D127" s="20" t="s">
        <v>116</v>
      </c>
      <c r="E127" s="19">
        <v>240</v>
      </c>
      <c r="F127" s="18">
        <f>F128</f>
        <v>0</v>
      </c>
      <c r="G127" s="18"/>
      <c r="H127" s="18">
        <f>H128</f>
        <v>0</v>
      </c>
      <c r="I127" s="18"/>
      <c r="J127" s="1"/>
      <c r="K127" s="1"/>
      <c r="L127" s="1"/>
    </row>
    <row r="128" spans="1:12">
      <c r="A128" s="35" t="s">
        <v>65</v>
      </c>
      <c r="B128" s="8" t="s">
        <v>64</v>
      </c>
      <c r="C128" s="8" t="s">
        <v>2</v>
      </c>
      <c r="D128" s="8" t="s">
        <v>116</v>
      </c>
      <c r="E128" s="7">
        <v>244</v>
      </c>
      <c r="F128" s="6">
        <v>0</v>
      </c>
      <c r="G128" s="6"/>
      <c r="H128" s="6">
        <v>0</v>
      </c>
      <c r="I128" s="6"/>
      <c r="J128" s="1"/>
      <c r="K128" s="1"/>
      <c r="L128" s="1"/>
    </row>
    <row r="129" spans="1:12" ht="25.5">
      <c r="A129" s="5" t="s">
        <v>115</v>
      </c>
      <c r="B129" s="4" t="s">
        <v>64</v>
      </c>
      <c r="C129" s="32" t="s">
        <v>2</v>
      </c>
      <c r="D129" s="4" t="s">
        <v>114</v>
      </c>
      <c r="E129" s="15"/>
      <c r="F129" s="14">
        <f>F130</f>
        <v>4</v>
      </c>
      <c r="G129" s="14"/>
      <c r="H129" s="14">
        <f>H130</f>
        <v>4</v>
      </c>
      <c r="I129" s="14"/>
      <c r="J129" s="1"/>
      <c r="K129" s="1"/>
      <c r="L129" s="1"/>
    </row>
    <row r="130" spans="1:12">
      <c r="A130" s="5" t="s">
        <v>113</v>
      </c>
      <c r="B130" s="4" t="s">
        <v>64</v>
      </c>
      <c r="C130" s="32" t="s">
        <v>2</v>
      </c>
      <c r="D130" s="4" t="s">
        <v>112</v>
      </c>
      <c r="E130" s="15"/>
      <c r="F130" s="14">
        <f>F131</f>
        <v>4</v>
      </c>
      <c r="G130" s="14"/>
      <c r="H130" s="14">
        <f>H131</f>
        <v>4</v>
      </c>
      <c r="I130" s="14"/>
      <c r="J130" s="1"/>
      <c r="K130" s="1"/>
      <c r="L130" s="1"/>
    </row>
    <row r="131" spans="1:12" ht="25.5">
      <c r="A131" s="31" t="s">
        <v>67</v>
      </c>
      <c r="B131" s="12" t="s">
        <v>64</v>
      </c>
      <c r="C131" s="32" t="s">
        <v>2</v>
      </c>
      <c r="D131" s="12" t="s">
        <v>112</v>
      </c>
      <c r="E131" s="11">
        <v>200</v>
      </c>
      <c r="F131" s="10">
        <f>F132</f>
        <v>4</v>
      </c>
      <c r="G131" s="10"/>
      <c r="H131" s="10">
        <f>H132</f>
        <v>4</v>
      </c>
      <c r="I131" s="10"/>
      <c r="J131" s="1"/>
      <c r="K131" s="1"/>
      <c r="L131" s="1"/>
    </row>
    <row r="132" spans="1:12" ht="38.25">
      <c r="A132" s="31" t="s">
        <v>66</v>
      </c>
      <c r="B132" s="12" t="s">
        <v>64</v>
      </c>
      <c r="C132" s="32" t="s">
        <v>2</v>
      </c>
      <c r="D132" s="12" t="s">
        <v>112</v>
      </c>
      <c r="E132" s="11">
        <v>240</v>
      </c>
      <c r="F132" s="10">
        <f>F133</f>
        <v>4</v>
      </c>
      <c r="G132" s="10"/>
      <c r="H132" s="10">
        <f>H133</f>
        <v>4</v>
      </c>
      <c r="I132" s="10"/>
      <c r="J132" s="1"/>
      <c r="K132" s="1"/>
      <c r="L132" s="1"/>
    </row>
    <row r="133" spans="1:12">
      <c r="A133" s="35" t="s">
        <v>65</v>
      </c>
      <c r="B133" s="8" t="s">
        <v>64</v>
      </c>
      <c r="C133" s="8" t="s">
        <v>2</v>
      </c>
      <c r="D133" s="8" t="s">
        <v>112</v>
      </c>
      <c r="E133" s="7">
        <v>244</v>
      </c>
      <c r="F133" s="6">
        <v>4</v>
      </c>
      <c r="G133" s="6"/>
      <c r="H133" s="6">
        <v>4</v>
      </c>
      <c r="I133" s="6"/>
      <c r="J133" s="1"/>
      <c r="K133" s="1"/>
      <c r="L133" s="1"/>
    </row>
    <row r="134" spans="1:12">
      <c r="A134" s="5" t="s">
        <v>111</v>
      </c>
      <c r="B134" s="16" t="s">
        <v>64</v>
      </c>
      <c r="C134" s="16" t="s">
        <v>63</v>
      </c>
      <c r="D134" s="4"/>
      <c r="E134" s="15"/>
      <c r="F134" s="38">
        <f>F168+F135+F174</f>
        <v>2359.3926499999998</v>
      </c>
      <c r="G134" s="38"/>
      <c r="H134" s="38">
        <f>H168+H135+H174</f>
        <v>2380.65679</v>
      </c>
      <c r="I134" s="38"/>
      <c r="J134" s="1"/>
      <c r="K134" s="1"/>
      <c r="L134" s="1"/>
    </row>
    <row r="135" spans="1:12" ht="51">
      <c r="A135" s="5" t="s">
        <v>110</v>
      </c>
      <c r="B135" s="4" t="s">
        <v>64</v>
      </c>
      <c r="C135" s="4" t="s">
        <v>63</v>
      </c>
      <c r="D135" s="4" t="s">
        <v>109</v>
      </c>
      <c r="E135" s="15"/>
      <c r="F135" s="25">
        <f>F136+F141+F150+F163</f>
        <v>2269.3926499999998</v>
      </c>
      <c r="G135" s="25"/>
      <c r="H135" s="25">
        <f>H136+H141+H150+H163</f>
        <v>2330.65679</v>
      </c>
      <c r="I135" s="25"/>
      <c r="J135" s="1"/>
      <c r="K135" s="1"/>
      <c r="L135" s="1"/>
    </row>
    <row r="136" spans="1:12" ht="38.25">
      <c r="A136" s="37" t="s">
        <v>108</v>
      </c>
      <c r="B136" s="27" t="s">
        <v>64</v>
      </c>
      <c r="C136" s="27" t="s">
        <v>63</v>
      </c>
      <c r="D136" s="27" t="s">
        <v>107</v>
      </c>
      <c r="E136" s="15"/>
      <c r="F136" s="14">
        <f>F137</f>
        <v>90</v>
      </c>
      <c r="G136" s="14"/>
      <c r="H136" s="14">
        <f>H137</f>
        <v>90</v>
      </c>
      <c r="I136" s="14"/>
      <c r="J136" s="1"/>
      <c r="K136" s="1"/>
      <c r="L136" s="1"/>
    </row>
    <row r="137" spans="1:12" ht="25.5">
      <c r="A137" s="37" t="s">
        <v>106</v>
      </c>
      <c r="B137" s="27" t="s">
        <v>64</v>
      </c>
      <c r="C137" s="27" t="s">
        <v>63</v>
      </c>
      <c r="D137" s="27" t="s">
        <v>105</v>
      </c>
      <c r="E137" s="15"/>
      <c r="F137" s="14">
        <f>F138</f>
        <v>90</v>
      </c>
      <c r="G137" s="14"/>
      <c r="H137" s="14">
        <f>H138</f>
        <v>90</v>
      </c>
      <c r="I137" s="14"/>
      <c r="J137" s="1"/>
      <c r="K137" s="1"/>
      <c r="L137" s="1"/>
    </row>
    <row r="138" spans="1:12" ht="25.5">
      <c r="A138" s="23" t="s">
        <v>67</v>
      </c>
      <c r="B138" s="20" t="s">
        <v>64</v>
      </c>
      <c r="C138" s="20" t="s">
        <v>63</v>
      </c>
      <c r="D138" s="20" t="s">
        <v>105</v>
      </c>
      <c r="E138" s="11">
        <v>200</v>
      </c>
      <c r="F138" s="10">
        <f>F139</f>
        <v>90</v>
      </c>
      <c r="G138" s="10"/>
      <c r="H138" s="10">
        <f>H139</f>
        <v>90</v>
      </c>
      <c r="I138" s="10"/>
      <c r="J138" s="1"/>
      <c r="K138" s="1"/>
      <c r="L138" s="1"/>
    </row>
    <row r="139" spans="1:12" ht="38.25">
      <c r="A139" s="23" t="s">
        <v>66</v>
      </c>
      <c r="B139" s="20" t="s">
        <v>64</v>
      </c>
      <c r="C139" s="20" t="s">
        <v>63</v>
      </c>
      <c r="D139" s="20" t="s">
        <v>105</v>
      </c>
      <c r="E139" s="11">
        <v>240</v>
      </c>
      <c r="F139" s="10">
        <f>F140</f>
        <v>90</v>
      </c>
      <c r="G139" s="10"/>
      <c r="H139" s="10">
        <f>H140</f>
        <v>90</v>
      </c>
      <c r="I139" s="10"/>
      <c r="J139" s="1"/>
      <c r="K139" s="1"/>
      <c r="L139" s="1"/>
    </row>
    <row r="140" spans="1:12">
      <c r="A140" s="35" t="s">
        <v>65</v>
      </c>
      <c r="B140" s="8" t="s">
        <v>64</v>
      </c>
      <c r="C140" s="8" t="s">
        <v>63</v>
      </c>
      <c r="D140" s="8" t="s">
        <v>105</v>
      </c>
      <c r="E140" s="7">
        <v>244</v>
      </c>
      <c r="F140" s="6">
        <v>90</v>
      </c>
      <c r="G140" s="6"/>
      <c r="H140" s="6">
        <v>90</v>
      </c>
      <c r="I140" s="6"/>
      <c r="J140" s="1"/>
      <c r="K140" s="1"/>
      <c r="L140" s="1"/>
    </row>
    <row r="141" spans="1:12" ht="25.5">
      <c r="A141" s="37" t="s">
        <v>104</v>
      </c>
      <c r="B141" s="27" t="s">
        <v>64</v>
      </c>
      <c r="C141" s="27" t="s">
        <v>63</v>
      </c>
      <c r="D141" s="27" t="s">
        <v>103</v>
      </c>
      <c r="E141" s="15"/>
      <c r="F141" s="14">
        <f>F142+F146</f>
        <v>2064.3926499999998</v>
      </c>
      <c r="G141" s="14"/>
      <c r="H141" s="14">
        <f>H142+H146</f>
        <v>2125.65679</v>
      </c>
      <c r="I141" s="14"/>
      <c r="J141" s="1"/>
      <c r="K141" s="1"/>
      <c r="L141" s="1"/>
    </row>
    <row r="142" spans="1:12" ht="25.5">
      <c r="A142" s="37" t="s">
        <v>102</v>
      </c>
      <c r="B142" s="27" t="s">
        <v>64</v>
      </c>
      <c r="C142" s="27" t="s">
        <v>63</v>
      </c>
      <c r="D142" s="27" t="s">
        <v>101</v>
      </c>
      <c r="E142" s="15"/>
      <c r="F142" s="14">
        <f>F143</f>
        <v>1564.39265</v>
      </c>
      <c r="G142" s="14"/>
      <c r="H142" s="14">
        <f>H143</f>
        <v>1625.65679</v>
      </c>
      <c r="I142" s="14"/>
      <c r="J142" s="1"/>
      <c r="K142" s="1"/>
      <c r="L142" s="1"/>
    </row>
    <row r="143" spans="1:12" ht="25.5">
      <c r="A143" s="23" t="s">
        <v>67</v>
      </c>
      <c r="B143" s="20" t="s">
        <v>64</v>
      </c>
      <c r="C143" s="20" t="s">
        <v>63</v>
      </c>
      <c r="D143" s="20" t="s">
        <v>101</v>
      </c>
      <c r="E143" s="11">
        <v>200</v>
      </c>
      <c r="F143" s="10">
        <f>F144</f>
        <v>1564.39265</v>
      </c>
      <c r="G143" s="10"/>
      <c r="H143" s="10">
        <f>H144</f>
        <v>1625.65679</v>
      </c>
      <c r="I143" s="10"/>
      <c r="J143" s="1"/>
      <c r="K143" s="1"/>
      <c r="L143" s="1"/>
    </row>
    <row r="144" spans="1:12" ht="38.25">
      <c r="A144" s="23" t="s">
        <v>66</v>
      </c>
      <c r="B144" s="20" t="s">
        <v>64</v>
      </c>
      <c r="C144" s="20" t="s">
        <v>63</v>
      </c>
      <c r="D144" s="20" t="s">
        <v>101</v>
      </c>
      <c r="E144" s="11">
        <v>240</v>
      </c>
      <c r="F144" s="10">
        <f>F145</f>
        <v>1564.39265</v>
      </c>
      <c r="G144" s="10"/>
      <c r="H144" s="10">
        <f>H145</f>
        <v>1625.65679</v>
      </c>
      <c r="I144" s="10"/>
      <c r="J144" s="1"/>
      <c r="K144" s="1"/>
      <c r="L144" s="1"/>
    </row>
    <row r="145" spans="1:12">
      <c r="A145" s="35" t="s">
        <v>65</v>
      </c>
      <c r="B145" s="8" t="s">
        <v>64</v>
      </c>
      <c r="C145" s="8" t="s">
        <v>63</v>
      </c>
      <c r="D145" s="8" t="s">
        <v>101</v>
      </c>
      <c r="E145" s="7">
        <v>244</v>
      </c>
      <c r="F145" s="6">
        <v>1564.39265</v>
      </c>
      <c r="G145" s="6"/>
      <c r="H145" s="6">
        <v>1625.65679</v>
      </c>
      <c r="I145" s="6"/>
      <c r="J145" s="1"/>
      <c r="K145" s="1"/>
      <c r="L145" s="1"/>
    </row>
    <row r="146" spans="1:12" ht="38.25">
      <c r="A146" s="37" t="s">
        <v>100</v>
      </c>
      <c r="B146" s="27" t="s">
        <v>64</v>
      </c>
      <c r="C146" s="27" t="s">
        <v>63</v>
      </c>
      <c r="D146" s="27" t="s">
        <v>99</v>
      </c>
      <c r="E146" s="15"/>
      <c r="F146" s="14">
        <f>F147</f>
        <v>500</v>
      </c>
      <c r="G146" s="14"/>
      <c r="H146" s="14">
        <f>H147</f>
        <v>500</v>
      </c>
      <c r="I146" s="14"/>
      <c r="J146" s="1"/>
      <c r="K146" s="1"/>
      <c r="L146" s="1"/>
    </row>
    <row r="147" spans="1:12" ht="25.5">
      <c r="A147" s="21" t="s">
        <v>67</v>
      </c>
      <c r="B147" s="20" t="s">
        <v>64</v>
      </c>
      <c r="C147" s="20" t="s">
        <v>63</v>
      </c>
      <c r="D147" s="20" t="s">
        <v>99</v>
      </c>
      <c r="E147" s="11">
        <v>200</v>
      </c>
      <c r="F147" s="10">
        <f>F148</f>
        <v>500</v>
      </c>
      <c r="G147" s="10"/>
      <c r="H147" s="10">
        <f>H148</f>
        <v>500</v>
      </c>
      <c r="I147" s="10"/>
      <c r="J147" s="1"/>
      <c r="K147" s="1"/>
      <c r="L147" s="1"/>
    </row>
    <row r="148" spans="1:12" ht="38.25">
      <c r="A148" s="23" t="s">
        <v>66</v>
      </c>
      <c r="B148" s="20" t="s">
        <v>64</v>
      </c>
      <c r="C148" s="20" t="s">
        <v>63</v>
      </c>
      <c r="D148" s="20" t="s">
        <v>99</v>
      </c>
      <c r="E148" s="11">
        <v>240</v>
      </c>
      <c r="F148" s="10">
        <f>F149</f>
        <v>500</v>
      </c>
      <c r="G148" s="10"/>
      <c r="H148" s="10">
        <f>H149</f>
        <v>500</v>
      </c>
      <c r="I148" s="10"/>
      <c r="J148" s="1"/>
      <c r="K148" s="1"/>
      <c r="L148" s="1"/>
    </row>
    <row r="149" spans="1:12">
      <c r="A149" s="35" t="s">
        <v>65</v>
      </c>
      <c r="B149" s="8" t="s">
        <v>64</v>
      </c>
      <c r="C149" s="8" t="s">
        <v>63</v>
      </c>
      <c r="D149" s="8" t="s">
        <v>99</v>
      </c>
      <c r="E149" s="7">
        <v>244</v>
      </c>
      <c r="F149" s="6">
        <v>500</v>
      </c>
      <c r="G149" s="6"/>
      <c r="H149" s="6">
        <v>500</v>
      </c>
      <c r="I149" s="6"/>
      <c r="J149" s="1"/>
      <c r="K149" s="1"/>
      <c r="L149" s="1"/>
    </row>
    <row r="150" spans="1:12" ht="38.25">
      <c r="A150" s="37" t="s">
        <v>98</v>
      </c>
      <c r="B150" s="27" t="s">
        <v>64</v>
      </c>
      <c r="C150" s="27" t="s">
        <v>63</v>
      </c>
      <c r="D150" s="27" t="s">
        <v>97</v>
      </c>
      <c r="E150" s="15"/>
      <c r="F150" s="14">
        <f>F151+F155+F159</f>
        <v>115</v>
      </c>
      <c r="G150" s="14"/>
      <c r="H150" s="14">
        <f>H151+H155+H159</f>
        <v>115</v>
      </c>
      <c r="I150" s="14"/>
      <c r="J150" s="1"/>
      <c r="K150" s="1"/>
      <c r="L150" s="1"/>
    </row>
    <row r="151" spans="1:12" ht="38.25">
      <c r="A151" s="37" t="s">
        <v>96</v>
      </c>
      <c r="B151" s="27" t="s">
        <v>64</v>
      </c>
      <c r="C151" s="27" t="s">
        <v>63</v>
      </c>
      <c r="D151" s="27" t="s">
        <v>226</v>
      </c>
      <c r="E151" s="15"/>
      <c r="F151" s="14">
        <f>F152</f>
        <v>60</v>
      </c>
      <c r="G151" s="14"/>
      <c r="H151" s="14">
        <f>H152</f>
        <v>60</v>
      </c>
      <c r="I151" s="14"/>
      <c r="J151" s="1"/>
      <c r="K151" s="1"/>
      <c r="L151" s="1"/>
    </row>
    <row r="152" spans="1:12" ht="25.5">
      <c r="A152" s="23" t="s">
        <v>67</v>
      </c>
      <c r="B152" s="20" t="s">
        <v>64</v>
      </c>
      <c r="C152" s="20" t="s">
        <v>63</v>
      </c>
      <c r="D152" s="20" t="s">
        <v>226</v>
      </c>
      <c r="E152" s="11">
        <v>200</v>
      </c>
      <c r="F152" s="10">
        <f>F153</f>
        <v>60</v>
      </c>
      <c r="G152" s="10"/>
      <c r="H152" s="10">
        <f>H153</f>
        <v>60</v>
      </c>
      <c r="I152" s="10"/>
      <c r="J152" s="1"/>
      <c r="K152" s="1"/>
      <c r="L152" s="1"/>
    </row>
    <row r="153" spans="1:12" ht="38.25">
      <c r="A153" s="23" t="s">
        <v>66</v>
      </c>
      <c r="B153" s="20" t="s">
        <v>64</v>
      </c>
      <c r="C153" s="20" t="s">
        <v>63</v>
      </c>
      <c r="D153" s="20" t="s">
        <v>226</v>
      </c>
      <c r="E153" s="11">
        <v>240</v>
      </c>
      <c r="F153" s="10">
        <f>F154</f>
        <v>60</v>
      </c>
      <c r="G153" s="10"/>
      <c r="H153" s="10">
        <f>H154</f>
        <v>60</v>
      </c>
      <c r="I153" s="10"/>
      <c r="J153" s="1"/>
      <c r="K153" s="1"/>
      <c r="L153" s="1"/>
    </row>
    <row r="154" spans="1:12">
      <c r="A154" s="35" t="s">
        <v>65</v>
      </c>
      <c r="B154" s="8" t="s">
        <v>64</v>
      </c>
      <c r="C154" s="8" t="s">
        <v>63</v>
      </c>
      <c r="D154" s="8" t="s">
        <v>226</v>
      </c>
      <c r="E154" s="7">
        <v>244</v>
      </c>
      <c r="F154" s="6">
        <v>60</v>
      </c>
      <c r="G154" s="6"/>
      <c r="H154" s="6">
        <v>60</v>
      </c>
      <c r="I154" s="6"/>
      <c r="J154" s="1"/>
      <c r="K154" s="1"/>
      <c r="L154" s="1"/>
    </row>
    <row r="155" spans="1:12" ht="51">
      <c r="A155" s="37" t="s">
        <v>95</v>
      </c>
      <c r="B155" s="27" t="s">
        <v>64</v>
      </c>
      <c r="C155" s="27" t="s">
        <v>63</v>
      </c>
      <c r="D155" s="27" t="s">
        <v>94</v>
      </c>
      <c r="E155" s="15"/>
      <c r="F155" s="14">
        <f>F156</f>
        <v>40</v>
      </c>
      <c r="G155" s="14"/>
      <c r="H155" s="14">
        <f>H156</f>
        <v>40</v>
      </c>
      <c r="I155" s="14"/>
      <c r="J155" s="1"/>
      <c r="K155" s="1"/>
      <c r="L155" s="1"/>
    </row>
    <row r="156" spans="1:12" ht="25.5">
      <c r="A156" s="23" t="s">
        <v>67</v>
      </c>
      <c r="B156" s="20" t="s">
        <v>64</v>
      </c>
      <c r="C156" s="20" t="s">
        <v>63</v>
      </c>
      <c r="D156" s="20" t="s">
        <v>94</v>
      </c>
      <c r="E156" s="11">
        <v>200</v>
      </c>
      <c r="F156" s="10">
        <f>F157</f>
        <v>40</v>
      </c>
      <c r="G156" s="10"/>
      <c r="H156" s="10">
        <f>H157</f>
        <v>40</v>
      </c>
      <c r="I156" s="10"/>
      <c r="J156" s="1"/>
      <c r="K156" s="1"/>
      <c r="L156" s="1"/>
    </row>
    <row r="157" spans="1:12" ht="38.25">
      <c r="A157" s="23" t="s">
        <v>66</v>
      </c>
      <c r="B157" s="20" t="s">
        <v>64</v>
      </c>
      <c r="C157" s="20" t="s">
        <v>63</v>
      </c>
      <c r="D157" s="20" t="s">
        <v>94</v>
      </c>
      <c r="E157" s="11">
        <v>240</v>
      </c>
      <c r="F157" s="10">
        <f>F158</f>
        <v>40</v>
      </c>
      <c r="G157" s="10"/>
      <c r="H157" s="10">
        <f>H158</f>
        <v>40</v>
      </c>
      <c r="I157" s="10"/>
      <c r="J157" s="1"/>
      <c r="K157" s="1"/>
      <c r="L157" s="1"/>
    </row>
    <row r="158" spans="1:12">
      <c r="A158" s="35" t="s">
        <v>65</v>
      </c>
      <c r="B158" s="8" t="s">
        <v>64</v>
      </c>
      <c r="C158" s="8" t="s">
        <v>63</v>
      </c>
      <c r="D158" s="8" t="s">
        <v>94</v>
      </c>
      <c r="E158" s="7">
        <v>244</v>
      </c>
      <c r="F158" s="6">
        <v>40</v>
      </c>
      <c r="G158" s="6"/>
      <c r="H158" s="6">
        <v>40</v>
      </c>
      <c r="I158" s="6"/>
      <c r="J158" s="1"/>
      <c r="K158" s="1"/>
      <c r="L158" s="1"/>
    </row>
    <row r="159" spans="1:12" ht="38.25">
      <c r="A159" s="37" t="s">
        <v>93</v>
      </c>
      <c r="B159" s="27" t="s">
        <v>64</v>
      </c>
      <c r="C159" s="27" t="s">
        <v>63</v>
      </c>
      <c r="D159" s="27" t="s">
        <v>92</v>
      </c>
      <c r="E159" s="15"/>
      <c r="F159" s="14">
        <f>F160</f>
        <v>15</v>
      </c>
      <c r="G159" s="14"/>
      <c r="H159" s="14">
        <f>H160</f>
        <v>15</v>
      </c>
      <c r="I159" s="14"/>
      <c r="J159" s="1"/>
      <c r="K159" s="1"/>
      <c r="L159" s="1"/>
    </row>
    <row r="160" spans="1:12" ht="25.5">
      <c r="A160" s="23" t="s">
        <v>67</v>
      </c>
      <c r="B160" s="20" t="s">
        <v>64</v>
      </c>
      <c r="C160" s="20" t="s">
        <v>63</v>
      </c>
      <c r="D160" s="20" t="s">
        <v>92</v>
      </c>
      <c r="E160" s="11">
        <v>200</v>
      </c>
      <c r="F160" s="10">
        <f>F161</f>
        <v>15</v>
      </c>
      <c r="G160" s="10"/>
      <c r="H160" s="10">
        <f>H161</f>
        <v>15</v>
      </c>
      <c r="I160" s="10"/>
      <c r="J160" s="1"/>
      <c r="K160" s="1"/>
      <c r="L160" s="1"/>
    </row>
    <row r="161" spans="1:12" ht="38.25">
      <c r="A161" s="23" t="s">
        <v>66</v>
      </c>
      <c r="B161" s="20" t="s">
        <v>64</v>
      </c>
      <c r="C161" s="20" t="s">
        <v>63</v>
      </c>
      <c r="D161" s="20" t="s">
        <v>92</v>
      </c>
      <c r="E161" s="11">
        <v>240</v>
      </c>
      <c r="F161" s="10">
        <f>F162</f>
        <v>15</v>
      </c>
      <c r="G161" s="10"/>
      <c r="H161" s="10">
        <f>H162</f>
        <v>15</v>
      </c>
      <c r="I161" s="10"/>
      <c r="J161" s="1"/>
      <c r="K161" s="1"/>
      <c r="L161" s="1"/>
    </row>
    <row r="162" spans="1:12">
      <c r="A162" s="35" t="s">
        <v>65</v>
      </c>
      <c r="B162" s="8" t="s">
        <v>64</v>
      </c>
      <c r="C162" s="8" t="s">
        <v>63</v>
      </c>
      <c r="D162" s="8" t="s">
        <v>92</v>
      </c>
      <c r="E162" s="7">
        <v>244</v>
      </c>
      <c r="F162" s="6">
        <v>15</v>
      </c>
      <c r="G162" s="6"/>
      <c r="H162" s="6">
        <v>15</v>
      </c>
      <c r="I162" s="6"/>
      <c r="J162" s="1"/>
      <c r="K162" s="1"/>
      <c r="L162" s="1"/>
    </row>
    <row r="163" spans="1:12" ht="38.25">
      <c r="A163" s="37" t="s">
        <v>91</v>
      </c>
      <c r="B163" s="27" t="s">
        <v>64</v>
      </c>
      <c r="C163" s="27" t="s">
        <v>63</v>
      </c>
      <c r="D163" s="27" t="s">
        <v>90</v>
      </c>
      <c r="E163" s="15"/>
      <c r="F163" s="14">
        <f>F164</f>
        <v>0</v>
      </c>
      <c r="G163" s="14"/>
      <c r="H163" s="14">
        <f>H164</f>
        <v>0</v>
      </c>
      <c r="I163" s="14"/>
      <c r="J163" s="1"/>
      <c r="K163" s="1"/>
      <c r="L163" s="1"/>
    </row>
    <row r="164" spans="1:12" ht="25.5">
      <c r="A164" s="37" t="s">
        <v>89</v>
      </c>
      <c r="B164" s="27" t="s">
        <v>64</v>
      </c>
      <c r="C164" s="27" t="s">
        <v>63</v>
      </c>
      <c r="D164" s="27" t="s">
        <v>88</v>
      </c>
      <c r="E164" s="15"/>
      <c r="F164" s="14">
        <f>F165</f>
        <v>0</v>
      </c>
      <c r="G164" s="14"/>
      <c r="H164" s="14">
        <f>H165</f>
        <v>0</v>
      </c>
      <c r="I164" s="14"/>
      <c r="J164" s="1"/>
      <c r="K164" s="1"/>
      <c r="L164" s="1"/>
    </row>
    <row r="165" spans="1:12" ht="25.5">
      <c r="A165" s="23" t="s">
        <v>67</v>
      </c>
      <c r="B165" s="20" t="s">
        <v>64</v>
      </c>
      <c r="C165" s="20" t="s">
        <v>63</v>
      </c>
      <c r="D165" s="20" t="s">
        <v>88</v>
      </c>
      <c r="E165" s="11">
        <v>200</v>
      </c>
      <c r="F165" s="10">
        <f>F166</f>
        <v>0</v>
      </c>
      <c r="G165" s="10"/>
      <c r="H165" s="10">
        <f>H166</f>
        <v>0</v>
      </c>
      <c r="I165" s="10"/>
      <c r="J165" s="1"/>
      <c r="K165" s="1"/>
      <c r="L165" s="1"/>
    </row>
    <row r="166" spans="1:12" ht="38.25">
      <c r="A166" s="23" t="s">
        <v>66</v>
      </c>
      <c r="B166" s="20" t="s">
        <v>64</v>
      </c>
      <c r="C166" s="20" t="s">
        <v>63</v>
      </c>
      <c r="D166" s="20" t="s">
        <v>88</v>
      </c>
      <c r="E166" s="11">
        <v>240</v>
      </c>
      <c r="F166" s="10">
        <f>F167</f>
        <v>0</v>
      </c>
      <c r="G166" s="10"/>
      <c r="H166" s="10">
        <f>H167</f>
        <v>0</v>
      </c>
      <c r="I166" s="10"/>
      <c r="J166" s="1"/>
      <c r="K166" s="1"/>
      <c r="L166" s="1"/>
    </row>
    <row r="167" spans="1:12">
      <c r="A167" s="35" t="s">
        <v>65</v>
      </c>
      <c r="B167" s="8" t="s">
        <v>64</v>
      </c>
      <c r="C167" s="8" t="s">
        <v>63</v>
      </c>
      <c r="D167" s="8" t="s">
        <v>88</v>
      </c>
      <c r="E167" s="7">
        <v>244</v>
      </c>
      <c r="F167" s="6">
        <v>0</v>
      </c>
      <c r="G167" s="6"/>
      <c r="H167" s="6">
        <v>0</v>
      </c>
      <c r="I167" s="6"/>
      <c r="J167" s="1"/>
      <c r="K167" s="1"/>
      <c r="L167" s="1"/>
    </row>
    <row r="168" spans="1:12" ht="63.75">
      <c r="A168" s="5" t="s">
        <v>87</v>
      </c>
      <c r="B168" s="4" t="s">
        <v>64</v>
      </c>
      <c r="C168" s="4" t="s">
        <v>63</v>
      </c>
      <c r="D168" s="4" t="s">
        <v>86</v>
      </c>
      <c r="E168" s="15"/>
      <c r="F168" s="14">
        <f>F169</f>
        <v>50</v>
      </c>
      <c r="G168" s="14"/>
      <c r="H168" s="14">
        <f>H169</f>
        <v>50</v>
      </c>
      <c r="I168" s="14"/>
      <c r="J168" s="1"/>
      <c r="K168" s="1"/>
      <c r="L168" s="1"/>
    </row>
    <row r="169" spans="1:12" ht="63.75">
      <c r="A169" s="37" t="s">
        <v>85</v>
      </c>
      <c r="B169" s="27" t="s">
        <v>64</v>
      </c>
      <c r="C169" s="27" t="s">
        <v>63</v>
      </c>
      <c r="D169" s="27" t="s">
        <v>84</v>
      </c>
      <c r="E169" s="26"/>
      <c r="F169" s="25">
        <f>F170</f>
        <v>50</v>
      </c>
      <c r="G169" s="25"/>
      <c r="H169" s="25">
        <f>H170</f>
        <v>50</v>
      </c>
      <c r="I169" s="25"/>
      <c r="J169" s="1"/>
      <c r="K169" s="1"/>
      <c r="L169" s="1"/>
    </row>
    <row r="170" spans="1:12" ht="25.5">
      <c r="A170" s="37" t="s">
        <v>83</v>
      </c>
      <c r="B170" s="27" t="s">
        <v>64</v>
      </c>
      <c r="C170" s="27" t="s">
        <v>63</v>
      </c>
      <c r="D170" s="27" t="s">
        <v>82</v>
      </c>
      <c r="E170" s="26"/>
      <c r="F170" s="25">
        <f>F171</f>
        <v>50</v>
      </c>
      <c r="G170" s="25"/>
      <c r="H170" s="25">
        <f>H171</f>
        <v>50</v>
      </c>
      <c r="I170" s="25"/>
      <c r="J170" s="1"/>
      <c r="K170" s="1"/>
      <c r="L170" s="1"/>
    </row>
    <row r="171" spans="1:12" ht="25.5">
      <c r="A171" s="23" t="s">
        <v>67</v>
      </c>
      <c r="B171" s="20" t="s">
        <v>64</v>
      </c>
      <c r="C171" s="20" t="s">
        <v>63</v>
      </c>
      <c r="D171" s="20" t="s">
        <v>82</v>
      </c>
      <c r="E171" s="19">
        <v>200</v>
      </c>
      <c r="F171" s="18">
        <f>F172</f>
        <v>50</v>
      </c>
      <c r="G171" s="18"/>
      <c r="H171" s="18">
        <f>H172</f>
        <v>50</v>
      </c>
      <c r="I171" s="18"/>
      <c r="J171" s="1"/>
      <c r="K171" s="1"/>
      <c r="L171" s="1"/>
    </row>
    <row r="172" spans="1:12" ht="38.25">
      <c r="A172" s="23" t="s">
        <v>66</v>
      </c>
      <c r="B172" s="20" t="s">
        <v>64</v>
      </c>
      <c r="C172" s="20" t="s">
        <v>63</v>
      </c>
      <c r="D172" s="20" t="s">
        <v>82</v>
      </c>
      <c r="E172" s="19">
        <v>240</v>
      </c>
      <c r="F172" s="18">
        <f>F173</f>
        <v>50</v>
      </c>
      <c r="G172" s="18"/>
      <c r="H172" s="18">
        <f>H173</f>
        <v>50</v>
      </c>
      <c r="I172" s="18"/>
      <c r="J172" s="1"/>
      <c r="K172" s="1"/>
      <c r="L172" s="1"/>
    </row>
    <row r="173" spans="1:12">
      <c r="A173" s="35" t="s">
        <v>65</v>
      </c>
      <c r="B173" s="8" t="s">
        <v>64</v>
      </c>
      <c r="C173" s="8" t="s">
        <v>63</v>
      </c>
      <c r="D173" s="8" t="s">
        <v>82</v>
      </c>
      <c r="E173" s="7">
        <v>244</v>
      </c>
      <c r="F173" s="6">
        <v>50</v>
      </c>
      <c r="G173" s="6"/>
      <c r="H173" s="6">
        <v>50</v>
      </c>
      <c r="I173" s="6"/>
    </row>
    <row r="174" spans="1:12" ht="51">
      <c r="A174" s="36" t="s">
        <v>81</v>
      </c>
      <c r="B174" s="4" t="s">
        <v>64</v>
      </c>
      <c r="C174" s="4" t="s">
        <v>63</v>
      </c>
      <c r="D174" s="4" t="s">
        <v>80</v>
      </c>
      <c r="E174" s="15"/>
      <c r="F174" s="25">
        <f>F175+F184+F189</f>
        <v>40</v>
      </c>
      <c r="G174" s="25">
        <f>G175+G184+G189</f>
        <v>0</v>
      </c>
      <c r="H174" s="25">
        <f>H175+H184+H189</f>
        <v>0</v>
      </c>
      <c r="I174" s="25">
        <f>I175+I184+I189</f>
        <v>0</v>
      </c>
    </row>
    <row r="175" spans="1:12" ht="25.5">
      <c r="A175" s="36" t="s">
        <v>79</v>
      </c>
      <c r="B175" s="4" t="s">
        <v>64</v>
      </c>
      <c r="C175" s="4" t="s">
        <v>63</v>
      </c>
      <c r="D175" s="4" t="s">
        <v>78</v>
      </c>
      <c r="E175" s="15"/>
      <c r="F175" s="25">
        <f>F176+F180</f>
        <v>0</v>
      </c>
      <c r="G175" s="25">
        <f>G176+G180</f>
        <v>0</v>
      </c>
      <c r="H175" s="25">
        <f>H176+H180</f>
        <v>0</v>
      </c>
      <c r="I175" s="25">
        <f>I176+I180</f>
        <v>0</v>
      </c>
    </row>
    <row r="176" spans="1:12" ht="51">
      <c r="A176" s="36" t="s">
        <v>77</v>
      </c>
      <c r="B176" s="4" t="s">
        <v>64</v>
      </c>
      <c r="C176" s="4" t="s">
        <v>63</v>
      </c>
      <c r="D176" s="4" t="s">
        <v>75</v>
      </c>
      <c r="E176" s="15"/>
      <c r="F176" s="14">
        <f t="shared" ref="F176:I178" si="8">F177</f>
        <v>0</v>
      </c>
      <c r="G176" s="14">
        <f t="shared" si="8"/>
        <v>0</v>
      </c>
      <c r="H176" s="14">
        <f t="shared" si="8"/>
        <v>0</v>
      </c>
      <c r="I176" s="14">
        <f t="shared" si="8"/>
        <v>0</v>
      </c>
    </row>
    <row r="177" spans="1:9" ht="25.5">
      <c r="A177" s="31" t="s">
        <v>67</v>
      </c>
      <c r="B177" s="12" t="s">
        <v>64</v>
      </c>
      <c r="C177" s="12" t="s">
        <v>63</v>
      </c>
      <c r="D177" s="12" t="s">
        <v>75</v>
      </c>
      <c r="E177" s="11">
        <v>200</v>
      </c>
      <c r="F177" s="10">
        <f t="shared" si="8"/>
        <v>0</v>
      </c>
      <c r="G177" s="10">
        <f t="shared" si="8"/>
        <v>0</v>
      </c>
      <c r="H177" s="10">
        <f t="shared" si="8"/>
        <v>0</v>
      </c>
      <c r="I177" s="10">
        <f t="shared" si="8"/>
        <v>0</v>
      </c>
    </row>
    <row r="178" spans="1:9" ht="38.25">
      <c r="A178" s="31" t="s">
        <v>66</v>
      </c>
      <c r="B178" s="12" t="s">
        <v>64</v>
      </c>
      <c r="C178" s="12" t="s">
        <v>63</v>
      </c>
      <c r="D178" s="12" t="s">
        <v>75</v>
      </c>
      <c r="E178" s="11">
        <v>240</v>
      </c>
      <c r="F178" s="10">
        <f t="shared" si="8"/>
        <v>0</v>
      </c>
      <c r="G178" s="10">
        <f t="shared" si="8"/>
        <v>0</v>
      </c>
      <c r="H178" s="10">
        <f t="shared" si="8"/>
        <v>0</v>
      </c>
      <c r="I178" s="10">
        <f t="shared" si="8"/>
        <v>0</v>
      </c>
    </row>
    <row r="179" spans="1:9">
      <c r="A179" s="35" t="s">
        <v>65</v>
      </c>
      <c r="B179" s="8" t="s">
        <v>64</v>
      </c>
      <c r="C179" s="8" t="s">
        <v>63</v>
      </c>
      <c r="D179" s="8" t="s">
        <v>75</v>
      </c>
      <c r="E179" s="7">
        <v>244</v>
      </c>
      <c r="F179" s="6">
        <v>0</v>
      </c>
      <c r="G179" s="6">
        <f>F179</f>
        <v>0</v>
      </c>
      <c r="H179" s="6">
        <v>0</v>
      </c>
      <c r="I179" s="6">
        <f>H179</f>
        <v>0</v>
      </c>
    </row>
    <row r="180" spans="1:9" ht="51">
      <c r="A180" s="36" t="s">
        <v>76</v>
      </c>
      <c r="B180" s="4" t="s">
        <v>64</v>
      </c>
      <c r="C180" s="4" t="s">
        <v>63</v>
      </c>
      <c r="D180" s="4" t="s">
        <v>75</v>
      </c>
      <c r="E180" s="15"/>
      <c r="F180" s="14">
        <f>F181</f>
        <v>0</v>
      </c>
      <c r="G180" s="14"/>
      <c r="H180" s="14">
        <f>H181</f>
        <v>0</v>
      </c>
      <c r="I180" s="14"/>
    </row>
    <row r="181" spans="1:9" ht="25.5">
      <c r="A181" s="31" t="s">
        <v>67</v>
      </c>
      <c r="B181" s="12" t="s">
        <v>64</v>
      </c>
      <c r="C181" s="12" t="s">
        <v>63</v>
      </c>
      <c r="D181" s="12" t="s">
        <v>75</v>
      </c>
      <c r="E181" s="11">
        <v>200</v>
      </c>
      <c r="F181" s="10">
        <f>F182</f>
        <v>0</v>
      </c>
      <c r="G181" s="10"/>
      <c r="H181" s="10">
        <f>H182</f>
        <v>0</v>
      </c>
      <c r="I181" s="10"/>
    </row>
    <row r="182" spans="1:9" ht="38.25">
      <c r="A182" s="31" t="s">
        <v>66</v>
      </c>
      <c r="B182" s="12" t="s">
        <v>64</v>
      </c>
      <c r="C182" s="12" t="s">
        <v>63</v>
      </c>
      <c r="D182" s="12" t="s">
        <v>75</v>
      </c>
      <c r="E182" s="11">
        <v>240</v>
      </c>
      <c r="F182" s="10">
        <f>F183</f>
        <v>0</v>
      </c>
      <c r="G182" s="10"/>
      <c r="H182" s="10">
        <f>H183</f>
        <v>0</v>
      </c>
      <c r="I182" s="10"/>
    </row>
    <row r="183" spans="1:9">
      <c r="A183" s="35" t="s">
        <v>65</v>
      </c>
      <c r="B183" s="8" t="s">
        <v>64</v>
      </c>
      <c r="C183" s="8" t="s">
        <v>63</v>
      </c>
      <c r="D183" s="8" t="s">
        <v>75</v>
      </c>
      <c r="E183" s="7">
        <v>244</v>
      </c>
      <c r="F183" s="6">
        <f>37.224*0</f>
        <v>0</v>
      </c>
      <c r="G183" s="6"/>
      <c r="H183" s="6">
        <f>37.224*0</f>
        <v>0</v>
      </c>
      <c r="I183" s="6"/>
    </row>
    <row r="184" spans="1:9" ht="25.5" outlineLevel="1">
      <c r="A184" s="36" t="s">
        <v>74</v>
      </c>
      <c r="B184" s="4" t="s">
        <v>64</v>
      </c>
      <c r="C184" s="4" t="s">
        <v>63</v>
      </c>
      <c r="D184" s="4" t="s">
        <v>73</v>
      </c>
      <c r="E184" s="15"/>
      <c r="F184" s="14">
        <f>F185</f>
        <v>0</v>
      </c>
      <c r="G184" s="14"/>
      <c r="H184" s="14">
        <f>H185</f>
        <v>0</v>
      </c>
      <c r="I184" s="14"/>
    </row>
    <row r="185" spans="1:9" ht="38.25" outlineLevel="1">
      <c r="A185" s="36" t="s">
        <v>72</v>
      </c>
      <c r="B185" s="4" t="s">
        <v>64</v>
      </c>
      <c r="C185" s="4" t="s">
        <v>63</v>
      </c>
      <c r="D185" s="4" t="s">
        <v>71</v>
      </c>
      <c r="E185" s="15"/>
      <c r="F185" s="14">
        <f>F186</f>
        <v>0</v>
      </c>
      <c r="G185" s="14"/>
      <c r="H185" s="14">
        <f>H186</f>
        <v>0</v>
      </c>
      <c r="I185" s="14"/>
    </row>
    <row r="186" spans="1:9" ht="25.5" outlineLevel="1">
      <c r="A186" s="31" t="s">
        <v>67</v>
      </c>
      <c r="B186" s="12" t="s">
        <v>64</v>
      </c>
      <c r="C186" s="12" t="s">
        <v>63</v>
      </c>
      <c r="D186" s="12" t="s">
        <v>71</v>
      </c>
      <c r="E186" s="11">
        <v>200</v>
      </c>
      <c r="F186" s="10">
        <f>F187</f>
        <v>0</v>
      </c>
      <c r="G186" s="10"/>
      <c r="H186" s="10">
        <f>H187</f>
        <v>0</v>
      </c>
      <c r="I186" s="10"/>
    </row>
    <row r="187" spans="1:9" ht="38.25" outlineLevel="1">
      <c r="A187" s="31" t="s">
        <v>66</v>
      </c>
      <c r="B187" s="12" t="s">
        <v>64</v>
      </c>
      <c r="C187" s="12" t="s">
        <v>63</v>
      </c>
      <c r="D187" s="12" t="s">
        <v>71</v>
      </c>
      <c r="E187" s="11">
        <v>240</v>
      </c>
      <c r="F187" s="10">
        <f>F188</f>
        <v>0</v>
      </c>
      <c r="G187" s="10"/>
      <c r="H187" s="10">
        <f>H188</f>
        <v>0</v>
      </c>
      <c r="I187" s="10"/>
    </row>
    <row r="188" spans="1:9" outlineLevel="1">
      <c r="A188" s="35" t="s">
        <v>65</v>
      </c>
      <c r="B188" s="8" t="s">
        <v>64</v>
      </c>
      <c r="C188" s="8" t="s">
        <v>63</v>
      </c>
      <c r="D188" s="8" t="s">
        <v>71</v>
      </c>
      <c r="E188" s="7">
        <v>244</v>
      </c>
      <c r="F188" s="6">
        <v>0</v>
      </c>
      <c r="G188" s="6"/>
      <c r="H188" s="6">
        <v>0</v>
      </c>
      <c r="I188" s="6"/>
    </row>
    <row r="189" spans="1:9" ht="38.25">
      <c r="A189" s="36" t="s">
        <v>70</v>
      </c>
      <c r="B189" s="4" t="s">
        <v>64</v>
      </c>
      <c r="C189" s="4" t="s">
        <v>63</v>
      </c>
      <c r="D189" s="4" t="s">
        <v>227</v>
      </c>
      <c r="E189" s="15"/>
      <c r="F189" s="14">
        <f>F190</f>
        <v>40</v>
      </c>
      <c r="G189" s="14"/>
      <c r="H189" s="14">
        <f>H190</f>
        <v>0</v>
      </c>
      <c r="I189" s="14"/>
    </row>
    <row r="190" spans="1:9" ht="38.25">
      <c r="A190" s="36" t="s">
        <v>69</v>
      </c>
      <c r="B190" s="4" t="s">
        <v>64</v>
      </c>
      <c r="C190" s="4" t="s">
        <v>63</v>
      </c>
      <c r="D190" s="4" t="s">
        <v>68</v>
      </c>
      <c r="E190" s="15"/>
      <c r="F190" s="14">
        <f>F191</f>
        <v>40</v>
      </c>
      <c r="G190" s="14"/>
      <c r="H190" s="14">
        <f>H191</f>
        <v>0</v>
      </c>
      <c r="I190" s="14"/>
    </row>
    <row r="191" spans="1:9" ht="25.5">
      <c r="A191" s="31" t="s">
        <v>67</v>
      </c>
      <c r="B191" s="12" t="s">
        <v>64</v>
      </c>
      <c r="C191" s="12" t="s">
        <v>63</v>
      </c>
      <c r="D191" s="12" t="s">
        <v>68</v>
      </c>
      <c r="E191" s="11">
        <v>200</v>
      </c>
      <c r="F191" s="10">
        <f>F192</f>
        <v>40</v>
      </c>
      <c r="G191" s="10"/>
      <c r="H191" s="10">
        <f>H192</f>
        <v>0</v>
      </c>
      <c r="I191" s="10"/>
    </row>
    <row r="192" spans="1:9" ht="38.25">
      <c r="A192" s="31" t="s">
        <v>66</v>
      </c>
      <c r="B192" s="12" t="s">
        <v>64</v>
      </c>
      <c r="C192" s="12" t="s">
        <v>63</v>
      </c>
      <c r="D192" s="12" t="s">
        <v>68</v>
      </c>
      <c r="E192" s="11">
        <v>240</v>
      </c>
      <c r="F192" s="10">
        <f>F193</f>
        <v>40</v>
      </c>
      <c r="G192" s="10"/>
      <c r="H192" s="10">
        <f>H193</f>
        <v>0</v>
      </c>
      <c r="I192" s="10"/>
    </row>
    <row r="193" spans="1:12">
      <c r="A193" s="35" t="s">
        <v>65</v>
      </c>
      <c r="B193" s="8" t="s">
        <v>64</v>
      </c>
      <c r="C193" s="8" t="s">
        <v>63</v>
      </c>
      <c r="D193" s="8" t="s">
        <v>68</v>
      </c>
      <c r="E193" s="7">
        <v>244</v>
      </c>
      <c r="F193" s="6">
        <v>40</v>
      </c>
      <c r="G193" s="6"/>
      <c r="H193" s="6">
        <v>0</v>
      </c>
      <c r="I193" s="6"/>
    </row>
    <row r="194" spans="1:12">
      <c r="A194" s="34" t="s">
        <v>62</v>
      </c>
      <c r="B194" s="16" t="s">
        <v>16</v>
      </c>
      <c r="C194" s="16" t="s">
        <v>13</v>
      </c>
      <c r="D194" s="16"/>
      <c r="E194" s="16"/>
      <c r="F194" s="14">
        <f t="shared" ref="F194:I195" si="9">F195</f>
        <v>27831.812529999999</v>
      </c>
      <c r="G194" s="14">
        <f t="shared" si="9"/>
        <v>8603</v>
      </c>
      <c r="H194" s="14">
        <f t="shared" si="9"/>
        <v>27408.1754</v>
      </c>
      <c r="I194" s="14">
        <f t="shared" si="9"/>
        <v>8603</v>
      </c>
    </row>
    <row r="195" spans="1:12">
      <c r="A195" s="33" t="s">
        <v>61</v>
      </c>
      <c r="B195" s="16" t="s">
        <v>16</v>
      </c>
      <c r="C195" s="32" t="s">
        <v>2</v>
      </c>
      <c r="D195" s="16"/>
      <c r="E195" s="16"/>
      <c r="F195" s="25">
        <f t="shared" si="9"/>
        <v>27831.812529999999</v>
      </c>
      <c r="G195" s="25">
        <f t="shared" si="9"/>
        <v>8603</v>
      </c>
      <c r="H195" s="25">
        <f t="shared" si="9"/>
        <v>27408.1754</v>
      </c>
      <c r="I195" s="25">
        <f t="shared" si="9"/>
        <v>8603</v>
      </c>
    </row>
    <row r="196" spans="1:12" ht="38.25">
      <c r="A196" s="5" t="s">
        <v>60</v>
      </c>
      <c r="B196" s="4" t="s">
        <v>16</v>
      </c>
      <c r="C196" s="4" t="s">
        <v>2</v>
      </c>
      <c r="D196" s="4" t="s">
        <v>59</v>
      </c>
      <c r="E196" s="15"/>
      <c r="F196" s="25">
        <f>F197+F220+F226+F232</f>
        <v>27831.812529999999</v>
      </c>
      <c r="G196" s="25">
        <f>G197+G220+G226+G232</f>
        <v>8603</v>
      </c>
      <c r="H196" s="25">
        <f>H197+H220+H226+H232</f>
        <v>27408.1754</v>
      </c>
      <c r="I196" s="25">
        <f>I197+I220+I226+I232</f>
        <v>8603</v>
      </c>
    </row>
    <row r="197" spans="1:12" ht="38.25">
      <c r="A197" s="5" t="s">
        <v>58</v>
      </c>
      <c r="B197" s="4" t="s">
        <v>16</v>
      </c>
      <c r="C197" s="4" t="s">
        <v>2</v>
      </c>
      <c r="D197" s="4" t="s">
        <v>57</v>
      </c>
      <c r="E197" s="15"/>
      <c r="F197" s="25">
        <f>F198+F215</f>
        <v>27575.812529999999</v>
      </c>
      <c r="G197" s="25">
        <f>G198+G215</f>
        <v>8603</v>
      </c>
      <c r="H197" s="25">
        <f>H198+H215</f>
        <v>27348.1754</v>
      </c>
      <c r="I197" s="25">
        <f>I198+I215</f>
        <v>8603</v>
      </c>
    </row>
    <row r="198" spans="1:12" ht="25.5">
      <c r="A198" s="5" t="s">
        <v>56</v>
      </c>
      <c r="B198" s="4" t="s">
        <v>16</v>
      </c>
      <c r="C198" s="4" t="s">
        <v>2</v>
      </c>
      <c r="D198" s="4" t="s">
        <v>55</v>
      </c>
      <c r="E198" s="15"/>
      <c r="F198" s="25">
        <f>F199+F203+F207+F211</f>
        <v>27175.812529999999</v>
      </c>
      <c r="G198" s="25">
        <f>G199+G203+G207+G211</f>
        <v>8603</v>
      </c>
      <c r="H198" s="25">
        <f>H199+H203+H207+H211</f>
        <v>26848.1754</v>
      </c>
      <c r="I198" s="25">
        <f>I199+I203+I207+I211</f>
        <v>8603</v>
      </c>
    </row>
    <row r="199" spans="1:12" ht="38.25">
      <c r="A199" s="29" t="s">
        <v>54</v>
      </c>
      <c r="B199" s="12" t="s">
        <v>16</v>
      </c>
      <c r="C199" s="12" t="s">
        <v>2</v>
      </c>
      <c r="D199" s="12" t="s">
        <v>53</v>
      </c>
      <c r="E199" s="11"/>
      <c r="F199" s="10">
        <f>F200</f>
        <v>5124.51253</v>
      </c>
      <c r="G199" s="10"/>
      <c r="H199" s="10">
        <f>H200</f>
        <v>5293.9754000000003</v>
      </c>
      <c r="I199" s="10"/>
    </row>
    <row r="200" spans="1:12" ht="38.25">
      <c r="A200" s="29" t="s">
        <v>19</v>
      </c>
      <c r="B200" s="12" t="s">
        <v>16</v>
      </c>
      <c r="C200" s="12" t="s">
        <v>2</v>
      </c>
      <c r="D200" s="12" t="s">
        <v>53</v>
      </c>
      <c r="E200" s="11">
        <v>600</v>
      </c>
      <c r="F200" s="10">
        <f>F201</f>
        <v>5124.51253</v>
      </c>
      <c r="G200" s="10"/>
      <c r="H200" s="10">
        <f>H201</f>
        <v>5293.9754000000003</v>
      </c>
      <c r="I200" s="10"/>
    </row>
    <row r="201" spans="1:12">
      <c r="A201" s="29" t="s">
        <v>18</v>
      </c>
      <c r="B201" s="12" t="s">
        <v>16</v>
      </c>
      <c r="C201" s="12" t="s">
        <v>2</v>
      </c>
      <c r="D201" s="12" t="s">
        <v>53</v>
      </c>
      <c r="E201" s="11">
        <v>610</v>
      </c>
      <c r="F201" s="10">
        <f>F202</f>
        <v>5124.51253</v>
      </c>
      <c r="G201" s="10"/>
      <c r="H201" s="10">
        <f>H202</f>
        <v>5293.9754000000003</v>
      </c>
      <c r="I201" s="10"/>
    </row>
    <row r="202" spans="1:12" ht="63.75">
      <c r="A202" s="17" t="s">
        <v>47</v>
      </c>
      <c r="B202" s="8" t="s">
        <v>16</v>
      </c>
      <c r="C202" s="8" t="s">
        <v>2</v>
      </c>
      <c r="D202" s="8" t="s">
        <v>53</v>
      </c>
      <c r="E202" s="7">
        <v>611</v>
      </c>
      <c r="F202" s="6">
        <v>5124.51253</v>
      </c>
      <c r="G202" s="6"/>
      <c r="H202" s="6">
        <v>5293.9754000000003</v>
      </c>
      <c r="I202" s="6"/>
    </row>
    <row r="203" spans="1:12" ht="51">
      <c r="A203" s="31" t="s">
        <v>52</v>
      </c>
      <c r="B203" s="12" t="s">
        <v>16</v>
      </c>
      <c r="C203" s="12" t="s">
        <v>2</v>
      </c>
      <c r="D203" s="12" t="s">
        <v>51</v>
      </c>
      <c r="E203" s="12"/>
      <c r="F203" s="10">
        <f t="shared" ref="F203:I205" si="10">F204</f>
        <v>8603</v>
      </c>
      <c r="G203" s="10">
        <f t="shared" si="10"/>
        <v>8603</v>
      </c>
      <c r="H203" s="10">
        <f t="shared" si="10"/>
        <v>8603</v>
      </c>
      <c r="I203" s="10">
        <f t="shared" si="10"/>
        <v>8603</v>
      </c>
    </row>
    <row r="204" spans="1:12" ht="38.25">
      <c r="A204" s="29" t="s">
        <v>19</v>
      </c>
      <c r="B204" s="12" t="s">
        <v>16</v>
      </c>
      <c r="C204" s="12" t="s">
        <v>2</v>
      </c>
      <c r="D204" s="12" t="s">
        <v>51</v>
      </c>
      <c r="E204" s="11">
        <v>600</v>
      </c>
      <c r="F204" s="10">
        <f t="shared" si="10"/>
        <v>8603</v>
      </c>
      <c r="G204" s="10">
        <f t="shared" si="10"/>
        <v>8603</v>
      </c>
      <c r="H204" s="10">
        <f t="shared" si="10"/>
        <v>8603</v>
      </c>
      <c r="I204" s="10">
        <f t="shared" si="10"/>
        <v>8603</v>
      </c>
    </row>
    <row r="205" spans="1:12">
      <c r="A205" s="29" t="s">
        <v>18</v>
      </c>
      <c r="B205" s="12" t="s">
        <v>16</v>
      </c>
      <c r="C205" s="12" t="s">
        <v>2</v>
      </c>
      <c r="D205" s="12" t="s">
        <v>51</v>
      </c>
      <c r="E205" s="11">
        <v>610</v>
      </c>
      <c r="F205" s="10">
        <f t="shared" si="10"/>
        <v>8603</v>
      </c>
      <c r="G205" s="10">
        <f t="shared" si="10"/>
        <v>8603</v>
      </c>
      <c r="H205" s="10">
        <f t="shared" si="10"/>
        <v>8603</v>
      </c>
      <c r="I205" s="10">
        <f t="shared" si="10"/>
        <v>8603</v>
      </c>
      <c r="J205" s="1"/>
      <c r="K205" s="1"/>
      <c r="L205" s="1"/>
    </row>
    <row r="206" spans="1:12" ht="63.75">
      <c r="A206" s="17" t="s">
        <v>47</v>
      </c>
      <c r="B206" s="8" t="s">
        <v>16</v>
      </c>
      <c r="C206" s="8" t="s">
        <v>2</v>
      </c>
      <c r="D206" s="8" t="s">
        <v>51</v>
      </c>
      <c r="E206" s="7">
        <v>611</v>
      </c>
      <c r="F206" s="6">
        <v>8603</v>
      </c>
      <c r="G206" s="6">
        <f>F206</f>
        <v>8603</v>
      </c>
      <c r="H206" s="6">
        <v>8603</v>
      </c>
      <c r="I206" s="6">
        <f>H206</f>
        <v>8603</v>
      </c>
      <c r="J206" s="1"/>
      <c r="K206" s="1"/>
      <c r="L206" s="1"/>
    </row>
    <row r="207" spans="1:12" ht="63.75">
      <c r="A207" s="31" t="s">
        <v>50</v>
      </c>
      <c r="B207" s="12" t="s">
        <v>16</v>
      </c>
      <c r="C207" s="12" t="s">
        <v>2</v>
      </c>
      <c r="D207" s="12" t="s">
        <v>49</v>
      </c>
      <c r="E207" s="11"/>
      <c r="F207" s="10">
        <f>F208</f>
        <v>452.78946999999999</v>
      </c>
      <c r="G207" s="10"/>
      <c r="H207" s="10">
        <f>H208</f>
        <v>452.78946999999999</v>
      </c>
      <c r="I207" s="10"/>
      <c r="J207" s="1"/>
      <c r="K207" s="1"/>
      <c r="L207" s="1"/>
    </row>
    <row r="208" spans="1:12" ht="38.25">
      <c r="A208" s="29" t="s">
        <v>19</v>
      </c>
      <c r="B208" s="12" t="s">
        <v>16</v>
      </c>
      <c r="C208" s="12" t="s">
        <v>2</v>
      </c>
      <c r="D208" s="12" t="s">
        <v>49</v>
      </c>
      <c r="E208" s="11">
        <v>600</v>
      </c>
      <c r="F208" s="10">
        <f>F209</f>
        <v>452.78946999999999</v>
      </c>
      <c r="G208" s="10"/>
      <c r="H208" s="10">
        <f>H209</f>
        <v>452.78946999999999</v>
      </c>
      <c r="I208" s="10"/>
      <c r="J208" s="1"/>
      <c r="K208" s="1"/>
      <c r="L208" s="1"/>
    </row>
    <row r="209" spans="1:12">
      <c r="A209" s="29" t="s">
        <v>18</v>
      </c>
      <c r="B209" s="12" t="s">
        <v>16</v>
      </c>
      <c r="C209" s="12" t="s">
        <v>2</v>
      </c>
      <c r="D209" s="12" t="s">
        <v>49</v>
      </c>
      <c r="E209" s="11">
        <v>610</v>
      </c>
      <c r="F209" s="10">
        <f>F210</f>
        <v>452.78946999999999</v>
      </c>
      <c r="G209" s="10"/>
      <c r="H209" s="10">
        <f>H210</f>
        <v>452.78946999999999</v>
      </c>
      <c r="I209" s="10"/>
      <c r="J209" s="1"/>
      <c r="K209" s="1"/>
      <c r="L209" s="1"/>
    </row>
    <row r="210" spans="1:12" ht="63.75">
      <c r="A210" s="17" t="s">
        <v>47</v>
      </c>
      <c r="B210" s="8" t="s">
        <v>16</v>
      </c>
      <c r="C210" s="8" t="s">
        <v>2</v>
      </c>
      <c r="D210" s="8" t="s">
        <v>49</v>
      </c>
      <c r="E210" s="7">
        <v>611</v>
      </c>
      <c r="F210" s="6">
        <f>ROUND(F206*100/95-F206,5)</f>
        <v>452.78946999999999</v>
      </c>
      <c r="G210" s="6"/>
      <c r="H210" s="6">
        <f>ROUND(H206*100/95-H206,5)</f>
        <v>452.78946999999999</v>
      </c>
      <c r="I210" s="6"/>
      <c r="J210" s="1"/>
      <c r="K210" s="1"/>
      <c r="L210" s="1"/>
    </row>
    <row r="211" spans="1:12" ht="51">
      <c r="A211" s="13" t="s">
        <v>48</v>
      </c>
      <c r="B211" s="12" t="s">
        <v>16</v>
      </c>
      <c r="C211" s="12" t="s">
        <v>2</v>
      </c>
      <c r="D211" s="12" t="s">
        <v>46</v>
      </c>
      <c r="E211" s="11"/>
      <c r="F211" s="10">
        <f>F212</f>
        <v>12995.51053</v>
      </c>
      <c r="G211" s="10"/>
      <c r="H211" s="10">
        <f>H212</f>
        <v>12498.410529999999</v>
      </c>
      <c r="I211" s="10"/>
      <c r="J211" s="1"/>
      <c r="K211" s="1"/>
      <c r="L211" s="1"/>
    </row>
    <row r="212" spans="1:12" ht="38.25">
      <c r="A212" s="29" t="s">
        <v>19</v>
      </c>
      <c r="B212" s="12" t="s">
        <v>16</v>
      </c>
      <c r="C212" s="12" t="s">
        <v>2</v>
      </c>
      <c r="D212" s="12" t="s">
        <v>46</v>
      </c>
      <c r="E212" s="11">
        <v>600</v>
      </c>
      <c r="F212" s="10">
        <f>F213</f>
        <v>12995.51053</v>
      </c>
      <c r="G212" s="10"/>
      <c r="H212" s="10">
        <f>H213</f>
        <v>12498.410529999999</v>
      </c>
      <c r="I212" s="10"/>
      <c r="J212" s="1"/>
      <c r="K212" s="1"/>
      <c r="L212" s="1"/>
    </row>
    <row r="213" spans="1:12">
      <c r="A213" s="29" t="s">
        <v>18</v>
      </c>
      <c r="B213" s="12" t="s">
        <v>16</v>
      </c>
      <c r="C213" s="12" t="s">
        <v>2</v>
      </c>
      <c r="D213" s="12" t="s">
        <v>46</v>
      </c>
      <c r="E213" s="11">
        <v>610</v>
      </c>
      <c r="F213" s="10">
        <f>F214</f>
        <v>12995.51053</v>
      </c>
      <c r="G213" s="10"/>
      <c r="H213" s="10">
        <f>H214</f>
        <v>12498.410529999999</v>
      </c>
      <c r="I213" s="10"/>
      <c r="J213" s="1"/>
      <c r="K213" s="1"/>
      <c r="L213" s="1"/>
    </row>
    <row r="214" spans="1:12" ht="63.75">
      <c r="A214" s="17" t="s">
        <v>47</v>
      </c>
      <c r="B214" s="8" t="s">
        <v>16</v>
      </c>
      <c r="C214" s="8" t="s">
        <v>2</v>
      </c>
      <c r="D214" s="8" t="s">
        <v>46</v>
      </c>
      <c r="E214" s="7">
        <v>611</v>
      </c>
      <c r="F214" s="6">
        <v>12995.51053</v>
      </c>
      <c r="G214" s="6"/>
      <c r="H214" s="6">
        <v>12498.410529999999</v>
      </c>
      <c r="I214" s="6"/>
      <c r="J214" s="1"/>
      <c r="K214" s="1"/>
      <c r="L214" s="1"/>
    </row>
    <row r="215" spans="1:12" ht="63.75">
      <c r="A215" s="28" t="s">
        <v>45</v>
      </c>
      <c r="B215" s="27" t="s">
        <v>16</v>
      </c>
      <c r="C215" s="27" t="s">
        <v>2</v>
      </c>
      <c r="D215" s="27" t="s">
        <v>44</v>
      </c>
      <c r="E215" s="26"/>
      <c r="F215" s="25">
        <f>F216</f>
        <v>400</v>
      </c>
      <c r="G215" s="25"/>
      <c r="H215" s="25">
        <f>H216</f>
        <v>500</v>
      </c>
      <c r="I215" s="25"/>
      <c r="J215" s="1"/>
      <c r="K215" s="1"/>
      <c r="L215" s="1"/>
    </row>
    <row r="216" spans="1:12" ht="63.75">
      <c r="A216" s="22" t="s">
        <v>43</v>
      </c>
      <c r="B216" s="20" t="s">
        <v>16</v>
      </c>
      <c r="C216" s="20" t="s">
        <v>2</v>
      </c>
      <c r="D216" s="20" t="s">
        <v>42</v>
      </c>
      <c r="E216" s="19"/>
      <c r="F216" s="18">
        <f>F217</f>
        <v>400</v>
      </c>
      <c r="G216" s="18"/>
      <c r="H216" s="18">
        <f>H217</f>
        <v>500</v>
      </c>
      <c r="I216" s="18"/>
      <c r="J216" s="1"/>
      <c r="K216" s="1"/>
      <c r="L216" s="1"/>
    </row>
    <row r="217" spans="1:12" ht="38.25">
      <c r="A217" s="22" t="s">
        <v>19</v>
      </c>
      <c r="B217" s="20" t="s">
        <v>16</v>
      </c>
      <c r="C217" s="20" t="s">
        <v>2</v>
      </c>
      <c r="D217" s="20" t="s">
        <v>42</v>
      </c>
      <c r="E217" s="19">
        <v>600</v>
      </c>
      <c r="F217" s="18">
        <f>F218</f>
        <v>400</v>
      </c>
      <c r="G217" s="18"/>
      <c r="H217" s="18">
        <f>H218</f>
        <v>500</v>
      </c>
      <c r="I217" s="18"/>
      <c r="J217" s="1"/>
      <c r="K217" s="1"/>
      <c r="L217" s="1"/>
    </row>
    <row r="218" spans="1:12">
      <c r="A218" s="22" t="s">
        <v>18</v>
      </c>
      <c r="B218" s="20" t="s">
        <v>16</v>
      </c>
      <c r="C218" s="20" t="s">
        <v>2</v>
      </c>
      <c r="D218" s="20" t="s">
        <v>42</v>
      </c>
      <c r="E218" s="19">
        <v>610</v>
      </c>
      <c r="F218" s="18">
        <f>F219</f>
        <v>400</v>
      </c>
      <c r="G218" s="18"/>
      <c r="H218" s="18">
        <f>H219</f>
        <v>500</v>
      </c>
      <c r="I218" s="18"/>
      <c r="J218" s="1"/>
      <c r="K218" s="1"/>
      <c r="L218" s="1"/>
    </row>
    <row r="219" spans="1:12">
      <c r="A219" s="17" t="s">
        <v>17</v>
      </c>
      <c r="B219" s="8" t="s">
        <v>16</v>
      </c>
      <c r="C219" s="8" t="s">
        <v>2</v>
      </c>
      <c r="D219" s="8" t="s">
        <v>42</v>
      </c>
      <c r="E219" s="7">
        <v>612</v>
      </c>
      <c r="F219" s="6">
        <v>400</v>
      </c>
      <c r="G219" s="6"/>
      <c r="H219" s="6">
        <v>500</v>
      </c>
      <c r="I219" s="6"/>
      <c r="J219" s="1"/>
      <c r="K219" s="1"/>
      <c r="L219" s="1"/>
    </row>
    <row r="220" spans="1:12" ht="51">
      <c r="A220" s="5" t="s">
        <v>41</v>
      </c>
      <c r="B220" s="4" t="s">
        <v>16</v>
      </c>
      <c r="C220" s="4" t="s">
        <v>2</v>
      </c>
      <c r="D220" s="4" t="s">
        <v>40</v>
      </c>
      <c r="E220" s="15"/>
      <c r="F220" s="14">
        <f>F221</f>
        <v>26</v>
      </c>
      <c r="G220" s="14"/>
      <c r="H220" s="14">
        <f>H221</f>
        <v>60</v>
      </c>
      <c r="I220" s="14"/>
      <c r="J220" s="1"/>
      <c r="K220" s="1"/>
      <c r="L220" s="1"/>
    </row>
    <row r="221" spans="1:12" ht="38.25">
      <c r="A221" s="30" t="s">
        <v>39</v>
      </c>
      <c r="B221" s="4" t="s">
        <v>16</v>
      </c>
      <c r="C221" s="4" t="s">
        <v>2</v>
      </c>
      <c r="D221" s="4" t="s">
        <v>38</v>
      </c>
      <c r="E221" s="15"/>
      <c r="F221" s="14">
        <f>F222</f>
        <v>26</v>
      </c>
      <c r="G221" s="14"/>
      <c r="H221" s="14">
        <f>H222</f>
        <v>60</v>
      </c>
      <c r="I221" s="14"/>
      <c r="J221" s="1"/>
      <c r="K221" s="1"/>
      <c r="L221" s="1"/>
    </row>
    <row r="222" spans="1:12" ht="25.5">
      <c r="A222" s="22" t="s">
        <v>37</v>
      </c>
      <c r="B222" s="12" t="s">
        <v>16</v>
      </c>
      <c r="C222" s="12" t="s">
        <v>2</v>
      </c>
      <c r="D222" s="12" t="s">
        <v>36</v>
      </c>
      <c r="E222" s="11"/>
      <c r="F222" s="10">
        <f>F223</f>
        <v>26</v>
      </c>
      <c r="G222" s="10"/>
      <c r="H222" s="10">
        <f>H223</f>
        <v>60</v>
      </c>
      <c r="I222" s="10"/>
      <c r="J222" s="1"/>
      <c r="K222" s="1"/>
      <c r="L222" s="1"/>
    </row>
    <row r="223" spans="1:12" ht="38.25">
      <c r="A223" s="29" t="s">
        <v>19</v>
      </c>
      <c r="B223" s="12" t="s">
        <v>16</v>
      </c>
      <c r="C223" s="12" t="s">
        <v>2</v>
      </c>
      <c r="D223" s="12" t="s">
        <v>36</v>
      </c>
      <c r="E223" s="11">
        <v>600</v>
      </c>
      <c r="F223" s="10">
        <f>F224</f>
        <v>26</v>
      </c>
      <c r="G223" s="10"/>
      <c r="H223" s="10">
        <f>H224</f>
        <v>60</v>
      </c>
      <c r="I223" s="10"/>
      <c r="J223" s="1"/>
      <c r="K223" s="1"/>
      <c r="L223" s="1"/>
    </row>
    <row r="224" spans="1:12">
      <c r="A224" s="13" t="s">
        <v>18</v>
      </c>
      <c r="B224" s="12" t="s">
        <v>16</v>
      </c>
      <c r="C224" s="12" t="s">
        <v>2</v>
      </c>
      <c r="D224" s="12" t="s">
        <v>36</v>
      </c>
      <c r="E224" s="11">
        <v>610</v>
      </c>
      <c r="F224" s="10">
        <f>F225</f>
        <v>26</v>
      </c>
      <c r="G224" s="10"/>
      <c r="H224" s="10">
        <f>H225</f>
        <v>60</v>
      </c>
      <c r="I224" s="10"/>
      <c r="J224" s="1"/>
      <c r="K224" s="1"/>
      <c r="L224" s="1"/>
    </row>
    <row r="225" spans="1:12">
      <c r="A225" s="17" t="s">
        <v>17</v>
      </c>
      <c r="B225" s="8" t="s">
        <v>16</v>
      </c>
      <c r="C225" s="8" t="s">
        <v>2</v>
      </c>
      <c r="D225" s="8" t="s">
        <v>36</v>
      </c>
      <c r="E225" s="7">
        <v>612</v>
      </c>
      <c r="F225" s="6">
        <v>26</v>
      </c>
      <c r="G225" s="6"/>
      <c r="H225" s="6">
        <v>60</v>
      </c>
      <c r="I225" s="6"/>
      <c r="J225" s="1"/>
      <c r="K225" s="1"/>
      <c r="L225" s="1"/>
    </row>
    <row r="226" spans="1:12" ht="38.25">
      <c r="A226" s="5" t="s">
        <v>35</v>
      </c>
      <c r="B226" s="4" t="s">
        <v>16</v>
      </c>
      <c r="C226" s="4" t="s">
        <v>2</v>
      </c>
      <c r="D226" s="4" t="s">
        <v>34</v>
      </c>
      <c r="E226" s="15"/>
      <c r="F226" s="14">
        <f>F227</f>
        <v>230</v>
      </c>
      <c r="G226" s="14"/>
      <c r="H226" s="14">
        <f>H227</f>
        <v>0</v>
      </c>
      <c r="I226" s="14"/>
      <c r="J226" s="1"/>
      <c r="K226" s="1"/>
      <c r="L226" s="1"/>
    </row>
    <row r="227" spans="1:12" ht="51">
      <c r="A227" s="29" t="s">
        <v>33</v>
      </c>
      <c r="B227" s="12" t="s">
        <v>16</v>
      </c>
      <c r="C227" s="12" t="s">
        <v>2</v>
      </c>
      <c r="D227" s="12" t="s">
        <v>32</v>
      </c>
      <c r="E227" s="11"/>
      <c r="F227" s="10">
        <f>F228</f>
        <v>230</v>
      </c>
      <c r="G227" s="10"/>
      <c r="H227" s="10">
        <f>H228</f>
        <v>0</v>
      </c>
      <c r="I227" s="10"/>
      <c r="J227" s="1"/>
      <c r="K227" s="1"/>
      <c r="L227" s="1"/>
    </row>
    <row r="228" spans="1:12" ht="38.25">
      <c r="A228" s="22" t="s">
        <v>31</v>
      </c>
      <c r="B228" s="12" t="s">
        <v>16</v>
      </c>
      <c r="C228" s="12" t="s">
        <v>2</v>
      </c>
      <c r="D228" s="12" t="s">
        <v>30</v>
      </c>
      <c r="E228" s="11"/>
      <c r="F228" s="10">
        <f>F229</f>
        <v>230</v>
      </c>
      <c r="G228" s="10"/>
      <c r="H228" s="10">
        <f>H229</f>
        <v>0</v>
      </c>
      <c r="I228" s="10"/>
      <c r="J228" s="1"/>
      <c r="K228" s="1"/>
      <c r="L228" s="1"/>
    </row>
    <row r="229" spans="1:12" ht="38.25">
      <c r="A229" s="29" t="s">
        <v>19</v>
      </c>
      <c r="B229" s="12" t="s">
        <v>16</v>
      </c>
      <c r="C229" s="12" t="s">
        <v>2</v>
      </c>
      <c r="D229" s="12" t="s">
        <v>30</v>
      </c>
      <c r="E229" s="11">
        <v>600</v>
      </c>
      <c r="F229" s="10">
        <f>F230</f>
        <v>230</v>
      </c>
      <c r="G229" s="10"/>
      <c r="H229" s="10">
        <f>H230</f>
        <v>0</v>
      </c>
      <c r="I229" s="10"/>
      <c r="J229" s="1"/>
      <c r="K229" s="1"/>
      <c r="L229" s="1"/>
    </row>
    <row r="230" spans="1:12">
      <c r="A230" s="13" t="s">
        <v>18</v>
      </c>
      <c r="B230" s="12" t="s">
        <v>16</v>
      </c>
      <c r="C230" s="12" t="s">
        <v>2</v>
      </c>
      <c r="D230" s="12" t="s">
        <v>30</v>
      </c>
      <c r="E230" s="11">
        <v>610</v>
      </c>
      <c r="F230" s="10">
        <f>F231</f>
        <v>230</v>
      </c>
      <c r="G230" s="10"/>
      <c r="H230" s="10">
        <f>H231</f>
        <v>0</v>
      </c>
      <c r="I230" s="10"/>
      <c r="J230" s="1"/>
      <c r="K230" s="1"/>
      <c r="L230" s="1"/>
    </row>
    <row r="231" spans="1:12">
      <c r="A231" s="17" t="s">
        <v>17</v>
      </c>
      <c r="B231" s="8" t="s">
        <v>16</v>
      </c>
      <c r="C231" s="8" t="s">
        <v>2</v>
      </c>
      <c r="D231" s="8" t="s">
        <v>30</v>
      </c>
      <c r="E231" s="7">
        <v>612</v>
      </c>
      <c r="F231" s="6">
        <v>230</v>
      </c>
      <c r="G231" s="6"/>
      <c r="H231" s="6">
        <v>0</v>
      </c>
      <c r="I231" s="6"/>
      <c r="J231" s="1"/>
      <c r="K231" s="1"/>
      <c r="L231" s="1"/>
    </row>
    <row r="232" spans="1:12" ht="38.25">
      <c r="A232" s="5" t="s">
        <v>29</v>
      </c>
      <c r="B232" s="4" t="s">
        <v>16</v>
      </c>
      <c r="C232" s="4" t="s">
        <v>2</v>
      </c>
      <c r="D232" s="4" t="s">
        <v>28</v>
      </c>
      <c r="E232" s="15"/>
      <c r="F232" s="14">
        <f>F233+F238</f>
        <v>0</v>
      </c>
      <c r="G232" s="14">
        <f>G233+G238</f>
        <v>0</v>
      </c>
      <c r="H232" s="14">
        <f>H233+H238</f>
        <v>0</v>
      </c>
      <c r="I232" s="14">
        <f>I233+I238</f>
        <v>0</v>
      </c>
      <c r="J232" s="1"/>
      <c r="K232" s="1"/>
      <c r="L232" s="1"/>
    </row>
    <row r="233" spans="1:12" ht="51">
      <c r="A233" s="30" t="s">
        <v>27</v>
      </c>
      <c r="B233" s="4" t="s">
        <v>16</v>
      </c>
      <c r="C233" s="4" t="s">
        <v>2</v>
      </c>
      <c r="D233" s="4" t="s">
        <v>26</v>
      </c>
      <c r="E233" s="15"/>
      <c r="F233" s="14">
        <f>F234</f>
        <v>0</v>
      </c>
      <c r="G233" s="14"/>
      <c r="H233" s="14">
        <f>H234</f>
        <v>0</v>
      </c>
      <c r="I233" s="14"/>
      <c r="J233" s="1"/>
      <c r="K233" s="1"/>
      <c r="L233" s="1"/>
    </row>
    <row r="234" spans="1:12" ht="38.25">
      <c r="A234" s="22" t="s">
        <v>25</v>
      </c>
      <c r="B234" s="12" t="s">
        <v>16</v>
      </c>
      <c r="C234" s="12" t="s">
        <v>2</v>
      </c>
      <c r="D234" s="12" t="s">
        <v>24</v>
      </c>
      <c r="E234" s="11"/>
      <c r="F234" s="10">
        <f>F235</f>
        <v>0</v>
      </c>
      <c r="G234" s="10"/>
      <c r="H234" s="10">
        <f>H235</f>
        <v>0</v>
      </c>
      <c r="I234" s="10"/>
      <c r="J234" s="1"/>
      <c r="K234" s="1"/>
      <c r="L234" s="1"/>
    </row>
    <row r="235" spans="1:12" ht="38.25">
      <c r="A235" s="29" t="s">
        <v>19</v>
      </c>
      <c r="B235" s="12" t="s">
        <v>16</v>
      </c>
      <c r="C235" s="12" t="s">
        <v>2</v>
      </c>
      <c r="D235" s="12" t="s">
        <v>24</v>
      </c>
      <c r="E235" s="11">
        <v>600</v>
      </c>
      <c r="F235" s="10">
        <f>F236</f>
        <v>0</v>
      </c>
      <c r="G235" s="10"/>
      <c r="H235" s="10">
        <f>H236</f>
        <v>0</v>
      </c>
      <c r="I235" s="10"/>
      <c r="J235" s="1"/>
      <c r="K235" s="1"/>
      <c r="L235" s="1"/>
    </row>
    <row r="236" spans="1:12">
      <c r="A236" s="13" t="s">
        <v>18</v>
      </c>
      <c r="B236" s="12" t="s">
        <v>16</v>
      </c>
      <c r="C236" s="12" t="s">
        <v>2</v>
      </c>
      <c r="D236" s="12" t="s">
        <v>24</v>
      </c>
      <c r="E236" s="11">
        <v>610</v>
      </c>
      <c r="F236" s="10">
        <f>F237</f>
        <v>0</v>
      </c>
      <c r="G236" s="10"/>
      <c r="H236" s="10">
        <f>H237</f>
        <v>0</v>
      </c>
      <c r="I236" s="10"/>
      <c r="J236" s="1"/>
      <c r="K236" s="1"/>
      <c r="L236" s="1"/>
    </row>
    <row r="237" spans="1:12">
      <c r="A237" s="17" t="s">
        <v>17</v>
      </c>
      <c r="B237" s="8" t="s">
        <v>16</v>
      </c>
      <c r="C237" s="8" t="s">
        <v>2</v>
      </c>
      <c r="D237" s="8" t="s">
        <v>24</v>
      </c>
      <c r="E237" s="7">
        <v>612</v>
      </c>
      <c r="F237" s="6">
        <v>0</v>
      </c>
      <c r="G237" s="6"/>
      <c r="H237" s="6">
        <v>0</v>
      </c>
      <c r="I237" s="6"/>
      <c r="J237" s="1"/>
      <c r="K237" s="1"/>
      <c r="L237" s="1"/>
    </row>
    <row r="238" spans="1:12" ht="25.5">
      <c r="A238" s="28" t="s">
        <v>23</v>
      </c>
      <c r="B238" s="27" t="s">
        <v>16</v>
      </c>
      <c r="C238" s="27" t="s">
        <v>2</v>
      </c>
      <c r="D238" s="27" t="s">
        <v>22</v>
      </c>
      <c r="E238" s="26"/>
      <c r="F238" s="25">
        <f>F239+F243</f>
        <v>0</v>
      </c>
      <c r="G238" s="25">
        <f>G239+G243</f>
        <v>0</v>
      </c>
      <c r="H238" s="25">
        <f>H239+H243</f>
        <v>0</v>
      </c>
      <c r="I238" s="25">
        <f>I239+I243</f>
        <v>0</v>
      </c>
      <c r="J238" s="1"/>
      <c r="K238" s="1"/>
      <c r="L238" s="1"/>
    </row>
    <row r="239" spans="1:12" ht="38.25">
      <c r="A239" s="24" t="s">
        <v>21</v>
      </c>
      <c r="B239" s="20" t="s">
        <v>16</v>
      </c>
      <c r="C239" s="20" t="s">
        <v>2</v>
      </c>
      <c r="D239" s="20" t="s">
        <v>15</v>
      </c>
      <c r="E239" s="19"/>
      <c r="F239" s="18">
        <f t="shared" ref="F239:I241" si="11">F240</f>
        <v>0</v>
      </c>
      <c r="G239" s="18">
        <f t="shared" si="11"/>
        <v>0</v>
      </c>
      <c r="H239" s="18">
        <f t="shared" si="11"/>
        <v>0</v>
      </c>
      <c r="I239" s="18">
        <f t="shared" si="11"/>
        <v>0</v>
      </c>
      <c r="J239" s="1"/>
      <c r="K239" s="1"/>
      <c r="L239" s="1"/>
    </row>
    <row r="240" spans="1:12" ht="38.25">
      <c r="A240" s="22" t="s">
        <v>19</v>
      </c>
      <c r="B240" s="20" t="s">
        <v>16</v>
      </c>
      <c r="C240" s="20" t="s">
        <v>2</v>
      </c>
      <c r="D240" s="20" t="s">
        <v>15</v>
      </c>
      <c r="E240" s="19">
        <v>600</v>
      </c>
      <c r="F240" s="18">
        <f t="shared" si="11"/>
        <v>0</v>
      </c>
      <c r="G240" s="18">
        <f t="shared" si="11"/>
        <v>0</v>
      </c>
      <c r="H240" s="18">
        <f t="shared" si="11"/>
        <v>0</v>
      </c>
      <c r="I240" s="18">
        <f t="shared" si="11"/>
        <v>0</v>
      </c>
      <c r="J240" s="1"/>
      <c r="K240" s="1"/>
      <c r="L240" s="1"/>
    </row>
    <row r="241" spans="1:12">
      <c r="A241" s="21" t="s">
        <v>18</v>
      </c>
      <c r="B241" s="20" t="s">
        <v>16</v>
      </c>
      <c r="C241" s="20" t="s">
        <v>2</v>
      </c>
      <c r="D241" s="20" t="s">
        <v>15</v>
      </c>
      <c r="E241" s="19">
        <v>610</v>
      </c>
      <c r="F241" s="18">
        <f t="shared" si="11"/>
        <v>0</v>
      </c>
      <c r="G241" s="18">
        <f t="shared" si="11"/>
        <v>0</v>
      </c>
      <c r="H241" s="18">
        <f t="shared" si="11"/>
        <v>0</v>
      </c>
      <c r="I241" s="18">
        <f t="shared" si="11"/>
        <v>0</v>
      </c>
      <c r="J241" s="1"/>
      <c r="K241" s="1"/>
      <c r="L241" s="1"/>
    </row>
    <row r="242" spans="1:12">
      <c r="A242" s="17" t="s">
        <v>17</v>
      </c>
      <c r="B242" s="8" t="s">
        <v>16</v>
      </c>
      <c r="C242" s="8" t="s">
        <v>2</v>
      </c>
      <c r="D242" s="8" t="s">
        <v>15</v>
      </c>
      <c r="E242" s="7">
        <v>612</v>
      </c>
      <c r="F242" s="6">
        <v>0</v>
      </c>
      <c r="G242" s="6">
        <f>F242</f>
        <v>0</v>
      </c>
      <c r="H242" s="6">
        <v>0</v>
      </c>
      <c r="I242" s="6">
        <f>H242</f>
        <v>0</v>
      </c>
      <c r="J242" s="1"/>
      <c r="K242" s="1"/>
      <c r="L242" s="1"/>
    </row>
    <row r="243" spans="1:12" ht="51">
      <c r="A243" s="23" t="s">
        <v>20</v>
      </c>
      <c r="B243" s="20" t="s">
        <v>16</v>
      </c>
      <c r="C243" s="20" t="s">
        <v>2</v>
      </c>
      <c r="D243" s="20" t="s">
        <v>15</v>
      </c>
      <c r="E243" s="19"/>
      <c r="F243" s="18">
        <f>F244</f>
        <v>0</v>
      </c>
      <c r="G243" s="18"/>
      <c r="H243" s="18">
        <f>H244</f>
        <v>0</v>
      </c>
      <c r="I243" s="18"/>
      <c r="J243" s="1"/>
      <c r="K243" s="1"/>
      <c r="L243" s="1"/>
    </row>
    <row r="244" spans="1:12" ht="38.25">
      <c r="A244" s="22" t="s">
        <v>19</v>
      </c>
      <c r="B244" s="20" t="s">
        <v>16</v>
      </c>
      <c r="C244" s="20" t="s">
        <v>2</v>
      </c>
      <c r="D244" s="20" t="s">
        <v>15</v>
      </c>
      <c r="E244" s="19">
        <v>600</v>
      </c>
      <c r="F244" s="18">
        <f>F245</f>
        <v>0</v>
      </c>
      <c r="G244" s="18"/>
      <c r="H244" s="18">
        <f>H245</f>
        <v>0</v>
      </c>
      <c r="I244" s="18"/>
      <c r="J244" s="1"/>
      <c r="K244" s="1"/>
      <c r="L244" s="1"/>
    </row>
    <row r="245" spans="1:12">
      <c r="A245" s="21" t="s">
        <v>18</v>
      </c>
      <c r="B245" s="20" t="s">
        <v>16</v>
      </c>
      <c r="C245" s="20" t="s">
        <v>2</v>
      </c>
      <c r="D245" s="20" t="s">
        <v>15</v>
      </c>
      <c r="E245" s="19">
        <v>610</v>
      </c>
      <c r="F245" s="18">
        <f>F246</f>
        <v>0</v>
      </c>
      <c r="G245" s="18"/>
      <c r="H245" s="18">
        <f>H246</f>
        <v>0</v>
      </c>
      <c r="I245" s="18"/>
      <c r="J245" s="1"/>
      <c r="K245" s="1"/>
      <c r="L245" s="1"/>
    </row>
    <row r="246" spans="1:12">
      <c r="A246" s="17" t="s">
        <v>17</v>
      </c>
      <c r="B246" s="8" t="s">
        <v>16</v>
      </c>
      <c r="C246" s="8" t="s">
        <v>2</v>
      </c>
      <c r="D246" s="8" t="s">
        <v>15</v>
      </c>
      <c r="E246" s="7">
        <v>612</v>
      </c>
      <c r="F246" s="6">
        <v>0</v>
      </c>
      <c r="G246" s="6"/>
      <c r="H246" s="6">
        <v>0</v>
      </c>
      <c r="I246" s="6"/>
      <c r="J246" s="1"/>
      <c r="K246" s="1"/>
      <c r="L246" s="1"/>
    </row>
    <row r="247" spans="1:12">
      <c r="A247" s="5" t="s">
        <v>14</v>
      </c>
      <c r="B247" s="16" t="s">
        <v>3</v>
      </c>
      <c r="C247" s="16" t="s">
        <v>13</v>
      </c>
      <c r="D247" s="12"/>
      <c r="E247" s="15"/>
      <c r="F247" s="14">
        <f t="shared" ref="F247:F253" si="12">F248</f>
        <v>212.05256</v>
      </c>
      <c r="G247" s="14"/>
      <c r="H247" s="14">
        <f t="shared" ref="H247:H253" si="13">H248</f>
        <v>218.46216000000001</v>
      </c>
      <c r="I247" s="14"/>
      <c r="J247" s="1"/>
      <c r="K247" s="1"/>
      <c r="L247" s="1"/>
    </row>
    <row r="248" spans="1:12">
      <c r="A248" s="5" t="s">
        <v>12</v>
      </c>
      <c r="B248" s="16" t="s">
        <v>3</v>
      </c>
      <c r="C248" s="16" t="s">
        <v>2</v>
      </c>
      <c r="D248" s="12"/>
      <c r="E248" s="15"/>
      <c r="F248" s="14">
        <f t="shared" si="12"/>
        <v>212.05256</v>
      </c>
      <c r="G248" s="14"/>
      <c r="H248" s="14">
        <f t="shared" si="13"/>
        <v>218.46216000000001</v>
      </c>
      <c r="I248" s="14"/>
      <c r="J248" s="1"/>
      <c r="K248" s="1"/>
      <c r="L248" s="1"/>
    </row>
    <row r="249" spans="1:12">
      <c r="A249" s="13" t="s">
        <v>11</v>
      </c>
      <c r="B249" s="12" t="s">
        <v>3</v>
      </c>
      <c r="C249" s="12" t="s">
        <v>2</v>
      </c>
      <c r="D249" s="12" t="s">
        <v>10</v>
      </c>
      <c r="E249" s="11"/>
      <c r="F249" s="10">
        <f t="shared" si="12"/>
        <v>212.05256</v>
      </c>
      <c r="G249" s="10"/>
      <c r="H249" s="10">
        <f t="shared" si="13"/>
        <v>218.46216000000001</v>
      </c>
      <c r="I249" s="10"/>
      <c r="J249" s="1"/>
      <c r="K249" s="1"/>
      <c r="L249" s="1"/>
    </row>
    <row r="250" spans="1:12">
      <c r="A250" s="13" t="s">
        <v>9</v>
      </c>
      <c r="B250" s="12" t="s">
        <v>3</v>
      </c>
      <c r="C250" s="12" t="s">
        <v>2</v>
      </c>
      <c r="D250" s="12" t="s">
        <v>8</v>
      </c>
      <c r="E250" s="11"/>
      <c r="F250" s="10">
        <f t="shared" si="12"/>
        <v>212.05256</v>
      </c>
      <c r="G250" s="10"/>
      <c r="H250" s="10">
        <f t="shared" si="13"/>
        <v>218.46216000000001</v>
      </c>
      <c r="I250" s="10"/>
      <c r="J250" s="1"/>
      <c r="K250" s="1"/>
      <c r="L250" s="1"/>
    </row>
    <row r="251" spans="1:12" ht="76.5">
      <c r="A251" s="13" t="s">
        <v>7</v>
      </c>
      <c r="B251" s="12" t="s">
        <v>3</v>
      </c>
      <c r="C251" s="12" t="s">
        <v>2</v>
      </c>
      <c r="D251" s="12" t="s">
        <v>1</v>
      </c>
      <c r="E251" s="11"/>
      <c r="F251" s="10">
        <f t="shared" si="12"/>
        <v>212.05256</v>
      </c>
      <c r="G251" s="10"/>
      <c r="H251" s="10">
        <f t="shared" si="13"/>
        <v>218.46216000000001</v>
      </c>
      <c r="I251" s="10"/>
      <c r="J251" s="1"/>
      <c r="K251" s="1"/>
      <c r="L251" s="1"/>
    </row>
    <row r="252" spans="1:12" ht="25.5">
      <c r="A252" s="13" t="s">
        <v>6</v>
      </c>
      <c r="B252" s="12" t="s">
        <v>3</v>
      </c>
      <c r="C252" s="12" t="s">
        <v>2</v>
      </c>
      <c r="D252" s="12" t="s">
        <v>1</v>
      </c>
      <c r="E252" s="11">
        <v>300</v>
      </c>
      <c r="F252" s="10">
        <f t="shared" si="12"/>
        <v>212.05256</v>
      </c>
      <c r="G252" s="10"/>
      <c r="H252" s="10">
        <f t="shared" si="13"/>
        <v>218.46216000000001</v>
      </c>
      <c r="I252" s="10"/>
      <c r="J252" s="1"/>
      <c r="K252" s="1"/>
      <c r="L252" s="1"/>
    </row>
    <row r="253" spans="1:12" ht="25.5">
      <c r="A253" s="13" t="s">
        <v>5</v>
      </c>
      <c r="B253" s="12" t="s">
        <v>3</v>
      </c>
      <c r="C253" s="12" t="s">
        <v>2</v>
      </c>
      <c r="D253" s="12" t="s">
        <v>1</v>
      </c>
      <c r="E253" s="11">
        <v>310</v>
      </c>
      <c r="F253" s="10">
        <f t="shared" si="12"/>
        <v>212.05256</v>
      </c>
      <c r="G253" s="10"/>
      <c r="H253" s="10">
        <f t="shared" si="13"/>
        <v>218.46216000000001</v>
      </c>
      <c r="I253" s="10"/>
      <c r="J253" s="1"/>
      <c r="K253" s="1"/>
      <c r="L253" s="1"/>
    </row>
    <row r="254" spans="1:12">
      <c r="A254" s="9" t="s">
        <v>4</v>
      </c>
      <c r="B254" s="8" t="s">
        <v>3</v>
      </c>
      <c r="C254" s="8" t="s">
        <v>2</v>
      </c>
      <c r="D254" s="8" t="s">
        <v>1</v>
      </c>
      <c r="E254" s="7">
        <v>312</v>
      </c>
      <c r="F254" s="6">
        <v>212.05256</v>
      </c>
      <c r="G254" s="6"/>
      <c r="H254" s="6">
        <v>218.46216000000001</v>
      </c>
      <c r="I254" s="6"/>
      <c r="J254" s="1"/>
      <c r="K254" s="1"/>
      <c r="L254" s="1"/>
    </row>
    <row r="255" spans="1:12">
      <c r="A255" s="5" t="s">
        <v>0</v>
      </c>
      <c r="B255" s="4"/>
      <c r="C255" s="4"/>
      <c r="D255" s="4"/>
      <c r="E255" s="4"/>
      <c r="F255" s="3">
        <f>F9+F45+F57+F89+F121+F194+F247</f>
        <v>45053.821029999992</v>
      </c>
      <c r="G255" s="3">
        <f>G9+G45+G57+G89+G121+G194+G247</f>
        <v>20726.743279999999</v>
      </c>
      <c r="H255" s="3">
        <f>H9+H45+H57+H89+H121+H194+H247</f>
        <v>44673.037640000002</v>
      </c>
      <c r="I255" s="3">
        <f>I9+I45+I57+I89+I121+I194+I247</f>
        <v>20741.923279999999</v>
      </c>
      <c r="J255" s="1"/>
      <c r="K255" s="1"/>
      <c r="L255" s="1"/>
    </row>
  </sheetData>
  <autoFilter ref="A8:I255">
    <filterColumn colId="3"/>
    <filterColumn colId="4"/>
    <filterColumn colId="6"/>
    <filterColumn colId="8"/>
  </autoFilter>
  <mergeCells count="2">
    <mergeCell ref="A4:H4"/>
    <mergeCell ref="B2:H2"/>
  </mergeCells>
  <pageMargins left="1.1811023622047245" right="0.39370078740157483" top="0.39370078740157483" bottom="0.39370078740157483" header="0.51181102362204722" footer="0.51181102362204722"/>
  <pageSetup paperSize="9" scale="6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5.1</vt:lpstr>
      <vt:lpstr>'Приложение 5.1'!Заголовки_для_печати</vt:lpstr>
      <vt:lpstr>'Приложение 5.1'!Область_печати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dcterms:created xsi:type="dcterms:W3CDTF">2019-11-20T11:30:38Z</dcterms:created>
  <dcterms:modified xsi:type="dcterms:W3CDTF">2019-12-11T14:06:33Z</dcterms:modified>
</cp:coreProperties>
</file>