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7 вед стр" sheetId="1" r:id="rId1"/>
  </sheets>
  <definedNames>
    <definedName name="_xlnm._FilterDatabase" localSheetId="0" hidden="1">'Приложение 7 вед стр'!$A$8:$J$247</definedName>
    <definedName name="_xlnm.Print_Titles" localSheetId="0">'Приложение 7 вед стр'!$7:$7</definedName>
    <definedName name="_xlnm.Print_Area" localSheetId="0">'Приложение 7 вед стр'!$A$1:$J$247</definedName>
  </definedNames>
  <calcPr calcId="125725"/>
</workbook>
</file>

<file path=xl/calcChain.xml><?xml version="1.0" encoding="utf-8"?>
<calcChain xmlns="http://schemas.openxmlformats.org/spreadsheetml/2006/main">
  <c r="I120" i="1"/>
  <c r="I245"/>
  <c r="I244" s="1"/>
  <c r="G245"/>
  <c r="G244" s="1"/>
  <c r="J243"/>
  <c r="J242" s="1"/>
  <c r="J241" s="1"/>
  <c r="J240" s="1"/>
  <c r="J239" s="1"/>
  <c r="J238" s="1"/>
  <c r="J237" s="1"/>
  <c r="J236" s="1"/>
  <c r="H243"/>
  <c r="H242" s="1"/>
  <c r="H241" s="1"/>
  <c r="H240" s="1"/>
  <c r="H239" s="1"/>
  <c r="H238" s="1"/>
  <c r="H237" s="1"/>
  <c r="H236" s="1"/>
  <c r="I242"/>
  <c r="I241" s="1"/>
  <c r="G242"/>
  <c r="G241" s="1"/>
  <c r="I234"/>
  <c r="I233" s="1"/>
  <c r="I232" s="1"/>
  <c r="I231" s="1"/>
  <c r="I230" s="1"/>
  <c r="I229" s="1"/>
  <c r="I228" s="1"/>
  <c r="G234"/>
  <c r="G233" s="1"/>
  <c r="G232" s="1"/>
  <c r="G231" s="1"/>
  <c r="G230" s="1"/>
  <c r="G229" s="1"/>
  <c r="G228" s="1"/>
  <c r="I226"/>
  <c r="I225" s="1"/>
  <c r="I224" s="1"/>
  <c r="I223" s="1"/>
  <c r="G226"/>
  <c r="G225" s="1"/>
  <c r="G224" s="1"/>
  <c r="G223" s="1"/>
  <c r="I221"/>
  <c r="I220" s="1"/>
  <c r="I219" s="1"/>
  <c r="I218" s="1"/>
  <c r="G221"/>
  <c r="G220" s="1"/>
  <c r="G219" s="1"/>
  <c r="G218" s="1"/>
  <c r="I217"/>
  <c r="I216" s="1"/>
  <c r="I215" s="1"/>
  <c r="I214" s="1"/>
  <c r="I213" s="1"/>
  <c r="J216"/>
  <c r="J215" s="1"/>
  <c r="J214" s="1"/>
  <c r="J213" s="1"/>
  <c r="G216"/>
  <c r="G215" s="1"/>
  <c r="G214" s="1"/>
  <c r="G213" s="1"/>
  <c r="I212"/>
  <c r="I211" s="1"/>
  <c r="I210" s="1"/>
  <c r="I209" s="1"/>
  <c r="G212"/>
  <c r="G211" s="1"/>
  <c r="G210" s="1"/>
  <c r="G209" s="1"/>
  <c r="I208"/>
  <c r="I207" s="1"/>
  <c r="I206" s="1"/>
  <c r="I205" s="1"/>
  <c r="G208"/>
  <c r="G207" s="1"/>
  <c r="G206" s="1"/>
  <c r="G205" s="1"/>
  <c r="J204"/>
  <c r="J203" s="1"/>
  <c r="J202" s="1"/>
  <c r="J201" s="1"/>
  <c r="J195" s="1"/>
  <c r="H204"/>
  <c r="H203" s="1"/>
  <c r="H202" s="1"/>
  <c r="H201" s="1"/>
  <c r="H195" s="1"/>
  <c r="H194" s="1"/>
  <c r="H193" s="1"/>
  <c r="I203"/>
  <c r="I202" s="1"/>
  <c r="I201" s="1"/>
  <c r="G203"/>
  <c r="G202" s="1"/>
  <c r="G201" s="1"/>
  <c r="I198"/>
  <c r="I197" s="1"/>
  <c r="I196" s="1"/>
  <c r="G198"/>
  <c r="G197" s="1"/>
  <c r="G196" s="1"/>
  <c r="I191"/>
  <c r="I190" s="1"/>
  <c r="I189" s="1"/>
  <c r="I188" s="1"/>
  <c r="G191"/>
  <c r="G190" s="1"/>
  <c r="G189" s="1"/>
  <c r="G188" s="1"/>
  <c r="J187"/>
  <c r="J186" s="1"/>
  <c r="J185" s="1"/>
  <c r="J184" s="1"/>
  <c r="J183" s="1"/>
  <c r="J182" s="1"/>
  <c r="J181" s="1"/>
  <c r="J143" s="1"/>
  <c r="J135" s="1"/>
  <c r="H187"/>
  <c r="H186" s="1"/>
  <c r="H185" s="1"/>
  <c r="H184" s="1"/>
  <c r="H183" s="1"/>
  <c r="H182" s="1"/>
  <c r="H181" s="1"/>
  <c r="I186"/>
  <c r="I185" s="1"/>
  <c r="I184" s="1"/>
  <c r="G186"/>
  <c r="G185" s="1"/>
  <c r="G184" s="1"/>
  <c r="I179"/>
  <c r="I178" s="1"/>
  <c r="I177" s="1"/>
  <c r="I176" s="1"/>
  <c r="G179"/>
  <c r="G178" s="1"/>
  <c r="G177" s="1"/>
  <c r="G176" s="1"/>
  <c r="I174"/>
  <c r="I173" s="1"/>
  <c r="I172" s="1"/>
  <c r="G174"/>
  <c r="G173" s="1"/>
  <c r="G172" s="1"/>
  <c r="I170"/>
  <c r="I169" s="1"/>
  <c r="I168" s="1"/>
  <c r="G170"/>
  <c r="G169" s="1"/>
  <c r="G168" s="1"/>
  <c r="I166"/>
  <c r="I165" s="1"/>
  <c r="I164" s="1"/>
  <c r="G166"/>
  <c r="G165" s="1"/>
  <c r="G164" s="1"/>
  <c r="I161"/>
  <c r="I160" s="1"/>
  <c r="I159" s="1"/>
  <c r="G161"/>
  <c r="G160" s="1"/>
  <c r="G159" s="1"/>
  <c r="I157"/>
  <c r="I156" s="1"/>
  <c r="G157"/>
  <c r="G156" s="1"/>
  <c r="I153"/>
  <c r="I152" s="1"/>
  <c r="G153"/>
  <c r="G152" s="1"/>
  <c r="I148"/>
  <c r="I147" s="1"/>
  <c r="I146" s="1"/>
  <c r="I145" s="1"/>
  <c r="G148"/>
  <c r="G147" s="1"/>
  <c r="G146" s="1"/>
  <c r="G145" s="1"/>
  <c r="H144"/>
  <c r="H143" s="1"/>
  <c r="H135" s="1"/>
  <c r="I141"/>
  <c r="I140" s="1"/>
  <c r="I139" s="1"/>
  <c r="I138" s="1"/>
  <c r="I137" s="1"/>
  <c r="I136" s="1"/>
  <c r="G141"/>
  <c r="G140" s="1"/>
  <c r="G139" s="1"/>
  <c r="G138" s="1"/>
  <c r="G137" s="1"/>
  <c r="G136" s="1"/>
  <c r="I133"/>
  <c r="I132" s="1"/>
  <c r="I131" s="1"/>
  <c r="G133"/>
  <c r="G132" s="1"/>
  <c r="G131" s="1"/>
  <c r="J130"/>
  <c r="J129" s="1"/>
  <c r="J128" s="1"/>
  <c r="J127" s="1"/>
  <c r="H130"/>
  <c r="H129" s="1"/>
  <c r="H128" s="1"/>
  <c r="H127" s="1"/>
  <c r="I129"/>
  <c r="I128" s="1"/>
  <c r="I127" s="1"/>
  <c r="G129"/>
  <c r="G128" s="1"/>
  <c r="G127" s="1"/>
  <c r="I126"/>
  <c r="I125" s="1"/>
  <c r="I124" s="1"/>
  <c r="I123" s="1"/>
  <c r="I122" s="1"/>
  <c r="I121" s="1"/>
  <c r="G126"/>
  <c r="G125" s="1"/>
  <c r="G124" s="1"/>
  <c r="G123" s="1"/>
  <c r="G122" s="1"/>
  <c r="G121" s="1"/>
  <c r="G120" s="1"/>
  <c r="J122"/>
  <c r="J121" s="1"/>
  <c r="J120" s="1"/>
  <c r="H122"/>
  <c r="H121" s="1"/>
  <c r="H120" s="1"/>
  <c r="J119"/>
  <c r="J118" s="1"/>
  <c r="J117" s="1"/>
  <c r="J116" s="1"/>
  <c r="J115" s="1"/>
  <c r="H119"/>
  <c r="H118" s="1"/>
  <c r="H117" s="1"/>
  <c r="H116" s="1"/>
  <c r="H115" s="1"/>
  <c r="I118"/>
  <c r="I117" s="1"/>
  <c r="I116" s="1"/>
  <c r="I115" s="1"/>
  <c r="G118"/>
  <c r="G117" s="1"/>
  <c r="G116" s="1"/>
  <c r="G115" s="1"/>
  <c r="I114"/>
  <c r="G114"/>
  <c r="H114" s="1"/>
  <c r="H113" s="1"/>
  <c r="H112" s="1"/>
  <c r="H111" s="1"/>
  <c r="H110" s="1"/>
  <c r="I104"/>
  <c r="I103" s="1"/>
  <c r="I102" s="1"/>
  <c r="I101" s="1"/>
  <c r="G104"/>
  <c r="G103" s="1"/>
  <c r="G102" s="1"/>
  <c r="G101" s="1"/>
  <c r="I99"/>
  <c r="I98" s="1"/>
  <c r="I97" s="1"/>
  <c r="G99"/>
  <c r="G98" s="1"/>
  <c r="G97" s="1"/>
  <c r="I95"/>
  <c r="I94" s="1"/>
  <c r="I93" s="1"/>
  <c r="I92" s="1"/>
  <c r="G95"/>
  <c r="G94" s="1"/>
  <c r="G93" s="1"/>
  <c r="G92" s="1"/>
  <c r="I90"/>
  <c r="I89" s="1"/>
  <c r="I88" s="1"/>
  <c r="I87" s="1"/>
  <c r="G90"/>
  <c r="G89" s="1"/>
  <c r="G88" s="1"/>
  <c r="G87" s="1"/>
  <c r="I85"/>
  <c r="I84" s="1"/>
  <c r="I83" s="1"/>
  <c r="I82" s="1"/>
  <c r="G85"/>
  <c r="G84" s="1"/>
  <c r="G83" s="1"/>
  <c r="G82" s="1"/>
  <c r="J78"/>
  <c r="J77" s="1"/>
  <c r="J76" s="1"/>
  <c r="H78"/>
  <c r="H77" s="1"/>
  <c r="H76" s="1"/>
  <c r="I77"/>
  <c r="I76" s="1"/>
  <c r="G77"/>
  <c r="G76" s="1"/>
  <c r="J75"/>
  <c r="H75"/>
  <c r="J74"/>
  <c r="H74"/>
  <c r="J73"/>
  <c r="H73"/>
  <c r="I72"/>
  <c r="I71" s="1"/>
  <c r="G72"/>
  <c r="G71" s="1"/>
  <c r="J65"/>
  <c r="J64" s="1"/>
  <c r="J63" s="1"/>
  <c r="J62" s="1"/>
  <c r="J61" s="1"/>
  <c r="J60" s="1"/>
  <c r="J53" s="1"/>
  <c r="H65"/>
  <c r="H64" s="1"/>
  <c r="H63" s="1"/>
  <c r="H62" s="1"/>
  <c r="H61" s="1"/>
  <c r="H60" s="1"/>
  <c r="H53" s="1"/>
  <c r="I64"/>
  <c r="I63" s="1"/>
  <c r="I62" s="1"/>
  <c r="I61" s="1"/>
  <c r="I60" s="1"/>
  <c r="G64"/>
  <c r="G63" s="1"/>
  <c r="G62" s="1"/>
  <c r="G61" s="1"/>
  <c r="G60" s="1"/>
  <c r="I58"/>
  <c r="I57" s="1"/>
  <c r="I56" s="1"/>
  <c r="I55" s="1"/>
  <c r="I54" s="1"/>
  <c r="G58"/>
  <c r="G57" s="1"/>
  <c r="G56" s="1"/>
  <c r="G55" s="1"/>
  <c r="G54" s="1"/>
  <c r="I51"/>
  <c r="I49" s="1"/>
  <c r="I48" s="1"/>
  <c r="I47" s="1"/>
  <c r="G51"/>
  <c r="G49" s="1"/>
  <c r="G48" s="1"/>
  <c r="G47" s="1"/>
  <c r="I50"/>
  <c r="G50"/>
  <c r="I43"/>
  <c r="I42" s="1"/>
  <c r="I41" s="1"/>
  <c r="G43"/>
  <c r="G42" s="1"/>
  <c r="G41" s="1"/>
  <c r="J40"/>
  <c r="J39" s="1"/>
  <c r="J38" s="1"/>
  <c r="J37" s="1"/>
  <c r="J36" s="1"/>
  <c r="J35" s="1"/>
  <c r="J34" s="1"/>
  <c r="H40"/>
  <c r="H39" s="1"/>
  <c r="H38" s="1"/>
  <c r="H37" s="1"/>
  <c r="H36" s="1"/>
  <c r="H35" s="1"/>
  <c r="H34" s="1"/>
  <c r="I39"/>
  <c r="I38" s="1"/>
  <c r="I37" s="1"/>
  <c r="G39"/>
  <c r="G38" s="1"/>
  <c r="G37" s="1"/>
  <c r="I31"/>
  <c r="I30" s="1"/>
  <c r="G31"/>
  <c r="G30" s="1"/>
  <c r="I28"/>
  <c r="I27" s="1"/>
  <c r="G28"/>
  <c r="G27" s="1"/>
  <c r="I21"/>
  <c r="I20" s="1"/>
  <c r="I19" s="1"/>
  <c r="G21"/>
  <c r="G20" s="1"/>
  <c r="G19" s="1"/>
  <c r="I16"/>
  <c r="I15" s="1"/>
  <c r="I14" s="1"/>
  <c r="G16"/>
  <c r="G15" s="1"/>
  <c r="G14" s="1"/>
  <c r="G53" l="1"/>
  <c r="G46" s="1"/>
  <c r="G81"/>
  <c r="G80" s="1"/>
  <c r="G79" s="1"/>
  <c r="I53"/>
  <c r="I46" s="1"/>
  <c r="I81"/>
  <c r="I80" s="1"/>
  <c r="I79" s="1"/>
  <c r="J46"/>
  <c r="H46"/>
  <c r="G13"/>
  <c r="G12" s="1"/>
  <c r="G11" s="1"/>
  <c r="G26"/>
  <c r="G25" s="1"/>
  <c r="G24" s="1"/>
  <c r="G23" s="1"/>
  <c r="H72"/>
  <c r="H71" s="1"/>
  <c r="H70" s="1"/>
  <c r="H69" s="1"/>
  <c r="H68" s="1"/>
  <c r="H67" s="1"/>
  <c r="H66" s="1"/>
  <c r="G113"/>
  <c r="G112" s="1"/>
  <c r="G111" s="1"/>
  <c r="G110" s="1"/>
  <c r="G109" s="1"/>
  <c r="G108" s="1"/>
  <c r="J72"/>
  <c r="J71" s="1"/>
  <c r="J70" s="1"/>
  <c r="J69" s="1"/>
  <c r="J68" s="1"/>
  <c r="J67" s="1"/>
  <c r="J66" s="1"/>
  <c r="G151"/>
  <c r="G150" s="1"/>
  <c r="G70"/>
  <c r="G69" s="1"/>
  <c r="G68" s="1"/>
  <c r="G67" s="1"/>
  <c r="G66" s="1"/>
  <c r="I26"/>
  <c r="I25" s="1"/>
  <c r="I24" s="1"/>
  <c r="I23" s="1"/>
  <c r="I195"/>
  <c r="I194" s="1"/>
  <c r="I193" s="1"/>
  <c r="G163"/>
  <c r="I13"/>
  <c r="I12" s="1"/>
  <c r="I11" s="1"/>
  <c r="I36"/>
  <c r="I35" s="1"/>
  <c r="I34" s="1"/>
  <c r="G240"/>
  <c r="G239" s="1"/>
  <c r="G238" s="1"/>
  <c r="G237" s="1"/>
  <c r="G236" s="1"/>
  <c r="H109"/>
  <c r="H108" s="1"/>
  <c r="I240"/>
  <c r="I239" s="1"/>
  <c r="I238" s="1"/>
  <c r="I237" s="1"/>
  <c r="I236" s="1"/>
  <c r="J33"/>
  <c r="J9" s="1"/>
  <c r="G36"/>
  <c r="G35" s="1"/>
  <c r="G34" s="1"/>
  <c r="I183"/>
  <c r="I182" s="1"/>
  <c r="I181" s="1"/>
  <c r="G183"/>
  <c r="G182" s="1"/>
  <c r="G181" s="1"/>
  <c r="H33"/>
  <c r="H9" s="1"/>
  <c r="I151"/>
  <c r="I150" s="1"/>
  <c r="I70"/>
  <c r="I69" s="1"/>
  <c r="I68" s="1"/>
  <c r="I67" s="1"/>
  <c r="I66" s="1"/>
  <c r="I163"/>
  <c r="J114"/>
  <c r="J113" s="1"/>
  <c r="J112" s="1"/>
  <c r="J111" s="1"/>
  <c r="J110" s="1"/>
  <c r="J109" s="1"/>
  <c r="J108" s="1"/>
  <c r="I113"/>
  <c r="I112" s="1"/>
  <c r="I111" s="1"/>
  <c r="I110" s="1"/>
  <c r="I109" s="1"/>
  <c r="I108" s="1"/>
  <c r="J194"/>
  <c r="J193" s="1"/>
  <c r="G195"/>
  <c r="G194" s="1"/>
  <c r="G193" s="1"/>
  <c r="G10" l="1"/>
  <c r="G192"/>
  <c r="I10"/>
  <c r="I192"/>
  <c r="G144"/>
  <c r="G143" s="1"/>
  <c r="G135" s="1"/>
  <c r="I144"/>
  <c r="I143" s="1"/>
  <c r="I135" s="1"/>
  <c r="I33"/>
  <c r="G107"/>
  <c r="G33"/>
  <c r="I107"/>
  <c r="J192"/>
  <c r="H192"/>
  <c r="H107"/>
  <c r="J107"/>
  <c r="I45" l="1"/>
  <c r="G9"/>
  <c r="G45"/>
  <c r="I9"/>
  <c r="J45"/>
  <c r="J247" s="1"/>
  <c r="H45"/>
  <c r="H247" s="1"/>
  <c r="G247" l="1"/>
  <c r="I247"/>
</calcChain>
</file>

<file path=xl/sharedStrings.xml><?xml version="1.0" encoding="utf-8"?>
<sst xmlns="http://schemas.openxmlformats.org/spreadsheetml/2006/main" count="1184" uniqueCount="213">
  <si>
    <t xml:space="preserve"> Приложение № 7.1</t>
  </si>
  <si>
    <t xml:space="preserve">к  решению Совета депутатов сельского поселения Ловозеро
 Ловозерского района от __.12.2020 года № __
 "О бюджете муниципального образования 
сельское поселение Ловозеро Ловозерского района
на 2021 год и плановый период 2022 и 2023 годов"                                                                           
</t>
  </si>
  <si>
    <t>ВЕДОМСТВЕННАЯ СТРУКТУРА РАСХОДОВ БЮДЖЕТА МУНИЦИПАЛЬНОГО ОБРАЗОВАНИЯ СЕЛЬСКОЕ ПОСЕЛЕНИЕ ЛОВОЗЕРО ЛОВОЗЕРСКОГО РАЙОНА ПО ГЛАВНЫМ РАСПОРЯДИТЕЛЯМ (РАСПОРЯДИТЕЛЯМ) БЮДЖЕТНЫХ СРЕДСТВ, РАЗДЕЛАМ, ПОДРАЗДЕЛАМ,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КЛАССИФИКАЦИИ РАСХОДОВ БЮДЖЕТА НА 2022 И 2023 ГОДЫ</t>
  </si>
  <si>
    <t>тыс.руб.</t>
  </si>
  <si>
    <t>Наименование</t>
  </si>
  <si>
    <t>Ведомство</t>
  </si>
  <si>
    <t>Раздел</t>
  </si>
  <si>
    <t>Подраздел</t>
  </si>
  <si>
    <t>Целевая статья</t>
  </si>
  <si>
    <t>Вид расхода</t>
  </si>
  <si>
    <t>в том числе за счет средств: областного бюджета</t>
  </si>
  <si>
    <t>2022 год</t>
  </si>
  <si>
    <t>2023 год</t>
  </si>
  <si>
    <t>СОВЕТ ДЕПУТАТОВ СЕЛЬСКОГО ПОСЕЛЕНИЯ ЛОВОЗЕРО ЛОВОЗЕРСКОГО РАЙОНА</t>
  </si>
  <si>
    <t>033</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</si>
  <si>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</si>
  <si>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</si>
  <si>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</si>
  <si>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</si>
  <si>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</si>
  <si>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</si>
  <si>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99 0 00 00000</t>
  </si>
  <si>
    <t>Непрограммная деятельность главы муниципального образования</t>
  </si>
  <si>
    <t>99 1 00 00000</t>
  </si>
  <si>
    <t>Расходы на выплаты по оплате труда главы муниципального образования</t>
  </si>
  <si>
    <t>99 1 00 01010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</si>
  <si>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</si>
  <si>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</si>
  <si>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</si>
  <si>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</si>
  <si>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</si>
  <si>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99 1 00 13060</t>
  </si>
  <si>
    <t>Иные выплаты персоналу государственных (муниципальных) органов, за исключением фонда оплаты труда</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</si>
  <si>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</si>
  <si>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</si>
  <si>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обеспечение функций представительного органа муниципального образования</t>
  </si>
  <si>
    <t>99 1 00 02030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</si>
  <si>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</si>
  <si>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</si>
  <si>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</si>
  <si>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НАЦИОНАЛЬНАЯ ЭКОНОМИКА</t>
  </si>
  <si>
    <t>04</t>
  </si>
  <si>
    <t>Связь и информатика</t>
  </si>
  <si>
    <t>10</t>
  </si>
  <si>
    <t>Муниципальная  программа «Повышение эффективности бюджетных расходов сельского поселения Ловозеро Ловозерского района»</t>
  </si>
  <si>
    <t>01 0 00 00000</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</si>
  <si>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</si>
  <si>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</si>
  <si>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</si>
  <si>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</si>
  <si>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</si>
  <si>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</si>
  <si>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Муниципальная  программа «Управление муниципальными финансами»</t>
  </si>
  <si>
    <t>АДМИНИСТРАЦИЯ  ЛОВОЗЕРСКОГО РАЙОНА</t>
  </si>
  <si>
    <t>031</t>
  </si>
  <si>
    <t>Резервные фонды</t>
  </si>
  <si>
    <t>11</t>
  </si>
  <si>
    <t xml:space="preserve">Основное мероприятие 27 «Создание, поддержание необходимых финансовых резервов» </t>
  </si>
  <si>
    <t>01 0 27 00000</t>
  </si>
  <si>
    <t>Резервные фонды местной администрации</t>
  </si>
  <si>
    <t>01 0 27 20380</t>
  </si>
  <si>
    <t>Иные бюджетные ассигнования</t>
  </si>
  <si>
    <t>Резервные средства</t>
  </si>
  <si>
    <t>Другие общегосударственные вопросы</t>
  </si>
  <si>
    <t>13</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</si>
  <si>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</si>
  <si>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</si>
  <si>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</si>
  <si>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</si>
  <si>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</si>
  <si>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</si>
  <si>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</si>
  <si>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</si>
  <si>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</si>
  <si>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</si>
  <si>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НАЦИОНАЛЬНАЯ ОБОРОНА</t>
  </si>
  <si>
    <t>Мобилизационная  и вневойсковая подготовка</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</si>
  <si>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</si>
  <si>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</si>
  <si>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</si>
  <si>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</si>
  <si>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</si>
  <si>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</si>
  <si>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</si>
  <si>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</si>
  <si>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</si>
  <si>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03 0 02 00000</t>
  </si>
  <si>
    <t>Содержание подъездов к источникам наружного противопожарного водоснабжения</t>
  </si>
  <si>
    <t>03 0 02 20050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</si>
  <si>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</si>
  <si>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</si>
  <si>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</si>
  <si>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</si>
  <si>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</si>
  <si>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</si>
  <si>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</si>
  <si>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</si>
  <si>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</si>
  <si>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</si>
  <si>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</si>
  <si>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</si>
  <si>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</si>
  <si>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Иные выплаты населению</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</si>
  <si>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</si>
  <si>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</si>
  <si>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</si>
  <si>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</si>
  <si>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Закупка энергетических ресурсов</t>
  </si>
  <si>
    <t>Сельское хозяйство и рыболовство</t>
  </si>
  <si>
    <t>05</t>
  </si>
  <si>
    <t>04 0 00 00000</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</si>
  <si>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</si>
  <si>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</si>
  <si>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</si>
  <si>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04 0 07 00000</t>
  </si>
  <si>
    <t>04 0 07 75590</t>
  </si>
  <si>
    <t>Муниципальная программа «Содержание и ремонт объектов внешнего благоустройства с внедрением энергосберегающих технологий на территории муниципального образования сельское поселение Ловозеро»</t>
  </si>
  <si>
    <t>Поддержка имеющихся информационных (в т. ч. телекоммуникационных) баз, обновление программного обеспечения (доступ к сети интернет)</t>
  </si>
  <si>
    <t>01 0 02 20010</t>
  </si>
  <si>
    <t>ЖИЛИЩНО-КОММУНАЛЬНОЕ ХОЗЯЙСТВО</t>
  </si>
  <si>
    <t>Жилищное хозяйство</t>
  </si>
  <si>
    <t>Основное мероприятие 02: Оплата взноса на капитальный ремонт МКД</t>
  </si>
  <si>
    <t>02 0 02 00000</t>
  </si>
  <si>
    <t>02 0 02 20030</t>
  </si>
  <si>
    <t>Благоустройство</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</si>
  <si>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</si>
  <si>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</si>
  <si>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</si>
  <si>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</si>
  <si>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</si>
  <si>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</si>
  <si>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</si>
  <si>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</si>
  <si>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Уплата налогов, сборов и иных платежей</t>
  </si>
  <si>
    <t>Уплата иных платежей</t>
  </si>
  <si>
    <t xml:space="preserve">Техническое обеспечение наружного уличного освещения населенных пунктов сельского поселения </t>
  </si>
  <si>
    <t>04 0 02 20280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</si>
  <si>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</si>
  <si>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</si>
  <si>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</si>
  <si>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</si>
  <si>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</si>
  <si>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</si>
  <si>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</si>
  <si>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</si>
  <si>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Основное мероприятие 10: Внедрение энергосберегающих технологий, в целях повышения энергоэффективности объектов внешнего благоустройства (уличное освещение)</t>
  </si>
  <si>
    <t>04 0 10 00000</t>
  </si>
  <si>
    <t xml:space="preserve">Обеспечение энергетической эффективности наружного уличного освещения населенных пунктов сельского поселения </t>
  </si>
  <si>
    <t>04 0 10 20060</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</si>
  <si>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</si>
  <si>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</si>
  <si>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Национальный проект «Жилье и городская среда»</t>
  </si>
  <si>
    <t>08 0 F0 00000</t>
  </si>
  <si>
    <t>Федеральный проект «Формирование комфортной городской среды»»</t>
  </si>
  <si>
    <t>08 0 F2 00000</t>
  </si>
  <si>
    <t>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</si>
  <si>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71210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</si>
  <si>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</si>
  <si>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S1210</t>
  </si>
  <si>
    <t>Иная непрограммная деятельность</t>
  </si>
  <si>
    <t>99 7 00 00000</t>
  </si>
  <si>
    <t>Культура и кинематография</t>
  </si>
  <si>
    <t>08</t>
  </si>
  <si>
    <t>Культура</t>
  </si>
  <si>
    <t>Муниципальная  программа «Развитие культуры на территории сельского поселения Ловозеро Ловозерского района»</t>
  </si>
  <si>
    <t>07 0 00 00000</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</si>
  <si>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</si>
  <si>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</si>
  <si>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</si>
  <si>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</si>
  <si>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</si>
  <si>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</si>
  <si>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Субсидии бюджетным учреждениям на иные цели</t>
  </si>
  <si>
    <t>Обеспечение развития и укрепления материально-технической базы муниципальных домов культуры</t>
  </si>
  <si>
    <t xml:space="preserve">Основное мероприятие 01: Развитие творческого потенциала и организация досуга жителей сельского поселения Ловозеро Ловозерского района </t>
  </si>
  <si>
    <t>07 0 01 00000</t>
  </si>
  <si>
    <t xml:space="preserve">Расходы на обеспечение деятельности (оказание услуг) культурно-досуговых учреждений, в том числе на предоставление бюджетным учреждениям субсидий </t>
  </si>
  <si>
    <t>07 0 01 20090</t>
  </si>
  <si>
    <t>07 0 01 71100</t>
  </si>
  <si>
    <t>07 0 01 S1100</t>
  </si>
  <si>
    <t>07 0 01 P1100</t>
  </si>
  <si>
    <t xml:space="preserve">Основное мероприятие 02: Укрепление материально-технической базы, ремонт  культурно-досуговых учреждений </t>
  </si>
  <si>
    <t>07 0 02 00000</t>
  </si>
  <si>
    <t>07 0 02 L4670</t>
  </si>
  <si>
    <t>Основное мероприятие 03: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</si>
  <si>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07 0 03 00000</t>
  </si>
  <si>
    <t>07 0 03 13060</t>
  </si>
  <si>
    <t xml:space="preserve">Основное мероприятие 04: Обеспечение доступности объектов учреждений культуры сельского поселения Ловозеро Ловозерского района для населения </t>
  </si>
  <si>
    <t>07 0 04 00000</t>
  </si>
  <si>
    <t>07 0 04 20090</t>
  </si>
  <si>
    <t>СОЦИАЛЬНАЯ ПОЛИТИКА</t>
  </si>
  <si>
    <t>Пенсионное обеспечение</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</si>
  <si>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</si>
  <si>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</si>
  <si>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Публичные нормативные социальные выплаты гражданам</t>
  </si>
  <si>
    <t>Иные пенсии, социальные доплаты к пенсиям</t>
  </si>
  <si>
    <t>РАЙОННЫЙ ФИНАНСОВЫЙ ОТДЕЛ АДМИНИСТРАЦИИ ЛОВОЗЕРСКОГО РАЙОНА</t>
  </si>
  <si>
    <t>032</t>
  </si>
  <si>
    <t>Транспорт</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</si>
  <si>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</si>
  <si>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</si>
  <si>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</si>
  <si>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</si>
  <si>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</si>
  <si>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</si>
  <si>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</si>
  <si>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Иные 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</si>
  <si>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</si>
  <si>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</si>
  <si>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Всего расходов</t>
  </si>
  <si>
    <t>Основное мероприятие 04: Мероприятия по осуществлению деятельности по обращению с животными без владельцев (отлов и содержание)</t>
  </si>
  <si>
    <t>Основное мероприятие 07: Организация осуществления деятельности по обращению с животными без владельцев</t>
  </si>
  <si>
    <t>Использование и распоряжение муниципальным имуществом</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</si>
</sst>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8">
    <font>
      <sz val="10"/>
      <name val="Arial"/>
    </font>
    <font>
      <sz val="11"/>
      <color theme="1"/>
      <name val="Calibri"/>
      <family val="2"/>
      <charset val="204"/>
      <scheme val="minor"/>
    </font>
    <font>
      <sz val="10"/>
      <name val="Times New Roman"/>
      <family val="1"/>
      <charset val="204"/>
    </font>
    <font>
      <sz val="8"/>
      <name val="Times New Roman"/>
      <family val="1"/>
      <charset val="204"/>
    </font>
    <font>
      <b/>
      <sz val="11"/>
      <name val="Times New Roman"/>
      <family val="1"/>
      <charset val="204"/>
    </font>
    <font>
      <b/>
      <i/>
      <sz val="10"/>
      <name val="Times New Roman"/>
      <family val="1"/>
      <charset val="204"/>
    </font>
    <font>
      <b/>
      <sz val="6.5"/>
      <name val="Times New Roman"/>
      <family val="1"/>
      <charset val="204"/>
    </font>
    <font>
      <sz val="10"/>
      <name val="Arial Cyr"/>
      <charset val="204"/>
    </font>
    <font>
      <b/>
      <sz val="10"/>
      <name val="Times New Roman"/>
      <family val="1"/>
      <charset val="204"/>
    </font>
    <font>
      <sz val="10"/>
      <color rgb="FFFF0000"/>
      <name val="Times New Roman"/>
      <family val="1"/>
      <charset val="204"/>
    </font>
    <font>
      <sz val="10"/>
      <color rgb="FF000099"/>
      <name val="Times New Roman"/>
      <family val="1"/>
      <charset val="204"/>
    </font>
    <font>
      <sz val="10"/>
      <name val="Arial"/>
      <family val="2"/>
      <charset val="204"/>
    </font>
    <font>
      <sz val="10"/>
      <color rgb="FF0000FF"/>
      <name val="Times New Roman"/>
      <family val="1"/>
      <charset val="204"/>
    </font>
    <font>
      <sz val="7"/>
      <color rgb="FF000000"/>
      <name val="Arial Cyr"/>
    </font>
    <font>
      <sz val="8"/>
      <color rgb="FF000000"/>
      <name val="Arial Cyr"/>
    </font>
    <font>
      <b/>
      <sz val="8"/>
      <color rgb="FF000000"/>
      <name val="Arial Cyr"/>
    </font>
    <font>
      <sz val="8"/>
      <color indexed="8"/>
      <name val="Arial Cyr"/>
    </font>
    <font>
      <sz val="10"/>
      <color rgb="FF000000"/>
      <name val="Arial Cyr"/>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hair">
        <color rgb="FF000000"/>
      </top>
      <bottom style="hair">
        <color rgb="FF000000"/>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8">
    <xf numFmtId="0" fontId="0" fillId="0" borderId="0"/>
    <xf numFmtId="0" fontId="7" fillId="0" borderId="0"/>
    <xf numFmtId="0" fontId="11" fillId="0" borderId="0"/>
    <xf numFmtId="49" fontId="13" fillId="0" borderId="2">
      <alignment horizontal="center" vertical="center" wrapText="1"/>
    </xf>
    <xf numFmtId="0" fontId="13" fillId="0" borderId="2">
      <alignment horizontal="center" vertical="center" wrapText="1"/>
    </xf>
    <xf numFmtId="0" fontId="14" fillId="0" borderId="3">
      <alignment horizontal="center" vertical="center" wrapText="1"/>
    </xf>
    <xf numFmtId="49" fontId="15" fillId="0" borderId="4">
      <alignment horizontal="left" vertical="center" wrapText="1"/>
    </xf>
    <xf numFmtId="0" fontId="16" fillId="0" borderId="5">
      <alignment horizontal="left" wrapText="1" indent="2"/>
    </xf>
    <xf numFmtId="49" fontId="15" fillId="0" borderId="4">
      <alignment vertical="center" wrapText="1"/>
    </xf>
    <xf numFmtId="49" fontId="14" fillId="0" borderId="4">
      <alignment vertical="center" wrapText="1"/>
    </xf>
    <xf numFmtId="49" fontId="16" fillId="0" borderId="6">
      <alignment horizontal="center"/>
    </xf>
    <xf numFmtId="0" fontId="14" fillId="0" borderId="2">
      <alignment horizontal="center" vertical="center" wrapText="1"/>
    </xf>
    <xf numFmtId="49" fontId="15" fillId="0" borderId="2">
      <alignment horizontal="center" vertical="center" wrapText="1"/>
    </xf>
    <xf numFmtId="49" fontId="15" fillId="0" borderId="2">
      <alignment horizontal="center" vertical="center"/>
    </xf>
    <xf numFmtId="49" fontId="15" fillId="0" borderId="7">
      <alignment horizontal="center" vertical="center" wrapText="1"/>
    </xf>
    <xf numFmtId="49" fontId="14" fillId="0" borderId="8">
      <alignment horizontal="center" vertical="center" wrapText="1"/>
    </xf>
    <xf numFmtId="49" fontId="14" fillId="0" borderId="2">
      <alignment horizontal="center" vertical="center" wrapText="1"/>
    </xf>
    <xf numFmtId="0" fontId="17" fillId="0" borderId="2">
      <alignment horizontal="center" vertical="center"/>
    </xf>
    <xf numFmtId="4" fontId="14" fillId="0" borderId="2">
      <alignment horizontal="right" vertical="center" shrinkToFit="1"/>
    </xf>
    <xf numFmtId="4" fontId="14" fillId="0" borderId="7">
      <alignment horizontal="right" vertical="center" shrinkToFit="1"/>
    </xf>
    <xf numFmtId="4" fontId="14" fillId="0" borderId="8">
      <alignment horizontal="right" vertical="center" shrinkToFit="1"/>
    </xf>
    <xf numFmtId="4" fontId="14" fillId="0" borderId="2">
      <alignment horizontal="center" vertical="center" shrinkToFit="1"/>
    </xf>
    <xf numFmtId="4" fontId="14" fillId="0" borderId="8">
      <alignment horizontal="center" vertical="center" shrinkToFit="1"/>
    </xf>
    <xf numFmtId="4" fontId="14" fillId="0" borderId="7">
      <alignment horizontal="center" vertical="center" shrinkToFit="1"/>
    </xf>
    <xf numFmtId="0" fontId="7" fillId="0" borderId="0"/>
    <xf numFmtId="0" fontId="1" fillId="0" borderId="0"/>
    <xf numFmtId="166" fontId="7" fillId="0" borderId="0" applyFont="0" applyFill="0" applyBorder="0" applyAlignment="0" applyProtection="0"/>
    <xf numFmtId="167" fontId="7" fillId="0" borderId="0" applyFont="0" applyFill="0" applyBorder="0" applyAlignment="0" applyProtection="0"/>
  </cellStyleXfs>
  <cellXfs count="79">
    <xf numFmtId="0" fontId="0" fillId="0" borderId="0" xfId="0"/>
    <xf numFmtId="0" fontId="2" fillId="0" borderId="0" xfId="0" applyFont="1"/>
    <xf numFmtId="0" fontId="2" fillId="0" borderId="0" xfId="0" applyFont="1" applyAlignment="1">
      <alignment horizontal="right"/>
    </xf>
    <xf numFmtId="0" fontId="2" fillId="0" borderId="0" xfId="0" applyFont="1" applyAlignment="1">
      <alignment wrapText="1"/>
    </xf>
    <xf numFmtId="0" fontId="2" fillId="0" borderId="0" xfId="0" applyFont="1" applyFill="1" applyBorder="1" applyAlignment="1">
      <alignment horizontal="right" vertical="center" wrapText="1"/>
    </xf>
    <xf numFmtId="4" fontId="2" fillId="0" borderId="0" xfId="0" applyNumberFormat="1" applyFont="1" applyFill="1"/>
    <xf numFmtId="0" fontId="2" fillId="0" borderId="0" xfId="0" applyFont="1" applyBorder="1" applyAlignment="1">
      <alignment horizontal="center" vertical="center" wrapText="1"/>
    </xf>
    <xf numFmtId="0" fontId="2" fillId="0" borderId="0" xfId="0" applyFont="1" applyBorder="1" applyAlignment="1">
      <alignment horizontal="center" wrapText="1"/>
    </xf>
    <xf numFmtId="0" fontId="2" fillId="0" borderId="0" xfId="0" applyNumberFormat="1" applyFont="1" applyBorder="1" applyAlignment="1">
      <alignment horizontal="center" wrapText="1"/>
    </xf>
    <xf numFmtId="0" fontId="2" fillId="0" borderId="0" xfId="0" applyFont="1" applyBorder="1" applyAlignment="1">
      <alignment horizontal="center"/>
    </xf>
    <xf numFmtId="164" fontId="5" fillId="0" borderId="0" xfId="0" applyNumberFormat="1" applyFont="1" applyFill="1" applyBorder="1" applyAlignment="1">
      <alignment horizontal="right"/>
    </xf>
    <xf numFmtId="0" fontId="6" fillId="0" borderId="1" xfId="0"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xf>
    <xf numFmtId="3" fontId="2" fillId="0" borderId="1" xfId="0" applyNumberFormat="1" applyFont="1" applyFill="1" applyBorder="1" applyAlignment="1">
      <alignment horizontal="center" vertical="center" wrapText="1"/>
    </xf>
    <xf numFmtId="0" fontId="8" fillId="0" borderId="1" xfId="0" applyFont="1" applyFill="1" applyBorder="1" applyAlignment="1">
      <alignment horizontal="left" vertical="top" wrapText="1"/>
    </xf>
    <xf numFmtId="49" fontId="8" fillId="0" borderId="1" xfId="0" applyNumberFormat="1" applyFont="1" applyFill="1" applyBorder="1" applyAlignment="1">
      <alignment horizontal="center"/>
    </xf>
    <xf numFmtId="165" fontId="8" fillId="0" borderId="1" xfId="0" applyNumberFormat="1" applyFont="1" applyFill="1" applyBorder="1" applyAlignment="1">
      <alignment horizontal="right" wrapText="1"/>
    </xf>
    <xf numFmtId="0" fontId="8" fillId="0" borderId="1" xfId="0" applyFont="1" applyFill="1" applyBorder="1" applyAlignment="1">
      <alignment vertical="top" wrapText="1"/>
    </xf>
    <xf numFmtId="0" fontId="8" fillId="0" borderId="1" xfId="0" applyFont="1" applyFill="1" applyBorder="1" applyAlignment="1">
      <alignment horizontal="center" wrapText="1"/>
    </xf>
    <xf numFmtId="49" fontId="8" fillId="0" borderId="1" xfId="0" applyNumberFormat="1" applyFont="1" applyFill="1" applyBorder="1" applyAlignment="1">
      <alignment horizontal="center" wrapText="1"/>
    </xf>
    <xf numFmtId="0" fontId="2" fillId="0" borderId="1" xfId="0" applyFont="1" applyFill="1" applyBorder="1" applyAlignment="1">
      <alignment vertical="distributed" wrapText="1"/>
    </xf>
    <xf numFmtId="49" fontId="2" fillId="0" borderId="1" xfId="0" applyNumberFormat="1" applyFont="1" applyFill="1" applyBorder="1" applyAlignment="1">
      <alignment horizontal="center"/>
    </xf>
    <xf numFmtId="0" fontId="2" fillId="0" borderId="1" xfId="0" applyFont="1" applyFill="1" applyBorder="1" applyAlignment="1">
      <alignment horizontal="center" wrapText="1"/>
    </xf>
    <xf numFmtId="49" fontId="2" fillId="0" borderId="1" xfId="0" applyNumberFormat="1" applyFont="1" applyFill="1" applyBorder="1" applyAlignment="1">
      <alignment horizontal="center" wrapText="1"/>
    </xf>
    <xf numFmtId="165" fontId="2" fillId="0" borderId="1" xfId="0" applyNumberFormat="1" applyFont="1" applyFill="1" applyBorder="1" applyAlignment="1">
      <alignment horizontal="right" wrapText="1"/>
    </xf>
    <xf numFmtId="0" fontId="2" fillId="0" borderId="1" xfId="0" applyFont="1" applyFill="1" applyBorder="1" applyAlignment="1">
      <alignment wrapText="1"/>
    </xf>
    <xf numFmtId="0" fontId="2" fillId="2" borderId="1" xfId="0" applyFont="1" applyFill="1" applyBorder="1" applyAlignment="1">
      <alignment vertical="distributed" wrapText="1"/>
    </xf>
    <xf numFmtId="49" fontId="2" fillId="2" borderId="1" xfId="0" applyNumberFormat="1" applyFont="1" applyFill="1" applyBorder="1" applyAlignment="1">
      <alignment horizontal="center"/>
    </xf>
    <xf numFmtId="0" fontId="2" fillId="2" borderId="1" xfId="0" applyFont="1" applyFill="1" applyBorder="1" applyAlignment="1">
      <alignment horizontal="center" wrapText="1"/>
    </xf>
    <xf numFmtId="49" fontId="2" fillId="2" borderId="1" xfId="0" applyNumberFormat="1" applyFont="1" applyFill="1" applyBorder="1" applyAlignment="1">
      <alignment horizontal="center" wrapText="1"/>
    </xf>
    <xf numFmtId="0" fontId="2" fillId="2" borderId="1" xfId="0" applyFont="1" applyFill="1" applyBorder="1" applyAlignment="1">
      <alignment horizontal="center"/>
    </xf>
    <xf numFmtId="165" fontId="2" fillId="2" borderId="1" xfId="0" applyNumberFormat="1" applyFont="1" applyFill="1" applyBorder="1" applyAlignment="1">
      <alignment horizontal="right" wrapText="1"/>
    </xf>
    <xf numFmtId="0" fontId="2" fillId="3" borderId="1" xfId="1" applyNumberFormat="1" applyFont="1" applyFill="1" applyBorder="1" applyAlignment="1" applyProtection="1">
      <alignment horizontal="left" wrapText="1" readingOrder="1"/>
    </xf>
    <xf numFmtId="0" fontId="8" fillId="3" borderId="1" xfId="0" applyFont="1" applyFill="1" applyBorder="1" applyAlignment="1">
      <alignment vertical="top" wrapText="1"/>
    </xf>
    <xf numFmtId="0" fontId="2" fillId="3" borderId="1" xfId="0" applyFont="1" applyFill="1" applyBorder="1" applyAlignment="1">
      <alignment horizontal="center" wrapText="1"/>
    </xf>
    <xf numFmtId="49" fontId="2" fillId="3" borderId="1" xfId="0" applyNumberFormat="1" applyFont="1" applyFill="1" applyBorder="1" applyAlignment="1">
      <alignment horizontal="center" wrapText="1"/>
    </xf>
    <xf numFmtId="0" fontId="2" fillId="3" borderId="1" xfId="0" applyFont="1" applyFill="1" applyBorder="1" applyAlignment="1">
      <alignment wrapText="1"/>
    </xf>
    <xf numFmtId="0" fontId="2" fillId="3" borderId="1" xfId="0" applyFont="1" applyFill="1" applyBorder="1" applyAlignment="1">
      <alignment horizontal="center"/>
    </xf>
    <xf numFmtId="0" fontId="2" fillId="2" borderId="1" xfId="1" applyNumberFormat="1" applyFont="1" applyFill="1" applyBorder="1" applyAlignment="1" applyProtection="1">
      <alignment horizontal="left" wrapText="1" readingOrder="1"/>
    </xf>
    <xf numFmtId="0" fontId="8" fillId="3" borderId="1" xfId="0" applyFont="1" applyFill="1" applyBorder="1" applyAlignment="1">
      <alignment vertical="distributed" wrapText="1"/>
    </xf>
    <xf numFmtId="49" fontId="8" fillId="3" borderId="1" xfId="0" applyNumberFormat="1" applyFont="1" applyFill="1" applyBorder="1" applyAlignment="1">
      <alignment horizontal="center"/>
    </xf>
    <xf numFmtId="0" fontId="8" fillId="3" borderId="1" xfId="0" applyFont="1" applyFill="1" applyBorder="1" applyAlignment="1">
      <alignment horizontal="center" wrapText="1"/>
    </xf>
    <xf numFmtId="0" fontId="2" fillId="3" borderId="1" xfId="0" applyFont="1" applyFill="1" applyBorder="1"/>
    <xf numFmtId="49" fontId="2" fillId="3" borderId="1" xfId="0" applyNumberFormat="1" applyFont="1" applyFill="1" applyBorder="1" applyAlignment="1">
      <alignment horizontal="center"/>
    </xf>
    <xf numFmtId="165" fontId="8" fillId="3" borderId="1" xfId="0" applyNumberFormat="1" applyFont="1" applyFill="1" applyBorder="1" applyAlignment="1">
      <alignment horizontal="right" wrapText="1"/>
    </xf>
    <xf numFmtId="0" fontId="2" fillId="3" borderId="0" xfId="0" applyFont="1" applyFill="1"/>
    <xf numFmtId="0" fontId="8" fillId="0" borderId="1" xfId="0" applyFont="1" applyFill="1" applyBorder="1" applyAlignment="1">
      <alignment vertical="distributed" wrapText="1"/>
    </xf>
    <xf numFmtId="0" fontId="8" fillId="0" borderId="1" xfId="0" applyFont="1" applyFill="1" applyBorder="1" applyAlignment="1">
      <alignment horizontal="center"/>
    </xf>
    <xf numFmtId="0" fontId="2" fillId="0" borderId="1" xfId="0" applyFont="1" applyFill="1" applyBorder="1" applyAlignment="1">
      <alignment horizontal="left" vertical="top" wrapText="1"/>
    </xf>
    <xf numFmtId="0" fontId="2" fillId="2" borderId="1" xfId="0" applyFont="1" applyFill="1" applyBorder="1" applyAlignment="1">
      <alignment horizontal="left" vertical="top" wrapText="1"/>
    </xf>
    <xf numFmtId="165" fontId="2" fillId="3" borderId="1" xfId="0" applyNumberFormat="1" applyFont="1" applyFill="1" applyBorder="1" applyAlignment="1">
      <alignment horizontal="right" wrapText="1"/>
    </xf>
    <xf numFmtId="0" fontId="9" fillId="3" borderId="0" xfId="0" applyFont="1" applyFill="1"/>
    <xf numFmtId="0" fontId="9" fillId="0" borderId="0" xfId="0" applyFont="1"/>
    <xf numFmtId="0" fontId="10" fillId="3" borderId="0" xfId="0" applyFont="1" applyFill="1"/>
    <xf numFmtId="49" fontId="8" fillId="3" borderId="1" xfId="0" applyNumberFormat="1" applyFont="1" applyFill="1" applyBorder="1" applyAlignment="1">
      <alignment horizontal="center" wrapText="1"/>
    </xf>
    <xf numFmtId="0" fontId="2" fillId="3" borderId="1" xfId="0" applyFont="1" applyFill="1" applyBorder="1" applyAlignment="1">
      <alignment vertical="distributed" wrapText="1"/>
    </xf>
    <xf numFmtId="0" fontId="2" fillId="0" borderId="1" xfId="1" applyNumberFormat="1" applyFont="1" applyFill="1" applyBorder="1" applyAlignment="1" applyProtection="1">
      <alignment horizontal="left" wrapText="1" readingOrder="1"/>
    </xf>
    <xf numFmtId="0" fontId="8" fillId="3" borderId="1" xfId="0" applyFont="1" applyFill="1" applyBorder="1" applyAlignment="1">
      <alignment horizontal="center"/>
    </xf>
    <xf numFmtId="0" fontId="2" fillId="3" borderId="1" xfId="0" applyFont="1" applyFill="1" applyBorder="1" applyAlignment="1">
      <alignment horizontal="left" vertical="top" wrapText="1"/>
    </xf>
    <xf numFmtId="0" fontId="8" fillId="0" borderId="1" xfId="1" applyFont="1" applyFill="1" applyBorder="1" applyAlignment="1">
      <alignment horizontal="left" vertical="center" wrapText="1"/>
    </xf>
    <xf numFmtId="165" fontId="8" fillId="0" borderId="1" xfId="0" applyNumberFormat="1" applyFont="1" applyFill="1" applyBorder="1" applyAlignment="1">
      <alignment horizontal="right"/>
    </xf>
    <xf numFmtId="0" fontId="8" fillId="0" borderId="0" xfId="0" applyFont="1"/>
    <xf numFmtId="0" fontId="8" fillId="2" borderId="1" xfId="0" applyFont="1" applyFill="1" applyBorder="1" applyAlignment="1">
      <alignment horizontal="left" vertical="top" wrapText="1"/>
    </xf>
    <xf numFmtId="0" fontId="12" fillId="0" borderId="0" xfId="0" applyFont="1"/>
    <xf numFmtId="0" fontId="2" fillId="0" borderId="1" xfId="2" applyNumberFormat="1" applyFont="1" applyFill="1" applyBorder="1" applyAlignment="1">
      <alignment horizontal="left" wrapText="1" readingOrder="1"/>
    </xf>
    <xf numFmtId="0" fontId="2" fillId="2" borderId="1" xfId="2" applyNumberFormat="1" applyFont="1" applyFill="1" applyBorder="1" applyAlignment="1">
      <alignment horizontal="left" wrapText="1" readingOrder="1"/>
    </xf>
    <xf numFmtId="0" fontId="8" fillId="0" borderId="1" xfId="0" applyFont="1" applyFill="1" applyBorder="1" applyAlignment="1">
      <alignment vertical="top"/>
    </xf>
    <xf numFmtId="0" fontId="8" fillId="3" borderId="1" xfId="2" applyNumberFormat="1" applyFont="1" applyFill="1" applyBorder="1" applyAlignment="1">
      <alignment horizontal="left" wrapText="1" readingOrder="1"/>
    </xf>
    <xf numFmtId="0" fontId="2" fillId="3" borderId="1" xfId="2" applyNumberFormat="1" applyFont="1" applyFill="1" applyBorder="1" applyAlignment="1">
      <alignment horizontal="left" wrapText="1" readingOrder="1"/>
    </xf>
    <xf numFmtId="11" fontId="2" fillId="3" borderId="1" xfId="0" applyNumberFormat="1" applyFont="1" applyFill="1" applyBorder="1" applyAlignment="1">
      <alignment vertical="top" wrapText="1"/>
    </xf>
    <xf numFmtId="49" fontId="8" fillId="2" borderId="1" xfId="0" applyNumberFormat="1" applyFont="1" applyFill="1" applyBorder="1" applyAlignment="1">
      <alignment horizontal="center"/>
    </xf>
    <xf numFmtId="165" fontId="8" fillId="3" borderId="1" xfId="0" applyNumberFormat="1" applyFont="1" applyFill="1" applyBorder="1" applyAlignment="1">
      <alignment horizontal="right"/>
    </xf>
    <xf numFmtId="0" fontId="3" fillId="0" borderId="1" xfId="0" applyFont="1" applyFill="1" applyBorder="1" applyAlignment="1">
      <alignment horizontal="center" vertical="center" wrapText="1"/>
    </xf>
    <xf numFmtId="0" fontId="2" fillId="0" borderId="0" xfId="0" applyFont="1" applyAlignment="1">
      <alignment horizontal="right"/>
    </xf>
    <xf numFmtId="0" fontId="2" fillId="0" borderId="0" xfId="0" applyFont="1" applyFill="1" applyBorder="1" applyAlignment="1">
      <alignment horizontal="right" vertical="center" wrapText="1"/>
    </xf>
    <xf numFmtId="0" fontId="4" fillId="0" borderId="0" xfId="0" applyFont="1" applyBorder="1" applyAlignment="1">
      <alignment horizontal="center" vertical="center" wrapText="1"/>
    </xf>
  </cellXfs>
  <cellStyles count="28">
    <cellStyle name="xl103" xfId="3"/>
    <cellStyle name="xl107" xfId="4"/>
    <cellStyle name="xl25" xfId="5"/>
    <cellStyle name="xl27" xfId="6"/>
    <cellStyle name="xl32" xfId="7"/>
    <cellStyle name="xl37" xfId="8"/>
    <cellStyle name="xl43" xfId="9"/>
    <cellStyle name="xl45" xfId="10"/>
    <cellStyle name="xl57" xfId="11"/>
    <cellStyle name="xl59" xfId="12"/>
    <cellStyle name="xl64" xfId="13"/>
    <cellStyle name="xl65" xfId="14"/>
    <cellStyle name="xl66" xfId="15"/>
    <cellStyle name="xl67" xfId="16"/>
    <cellStyle name="xl91" xfId="17"/>
    <cellStyle name="xl92" xfId="18"/>
    <cellStyle name="xl93" xfId="19"/>
    <cellStyle name="xl94" xfId="20"/>
    <cellStyle name="xl95" xfId="21"/>
    <cellStyle name="xl96" xfId="22"/>
    <cellStyle name="xl97" xfId="23"/>
    <cellStyle name="Обычный" xfId="0" builtinId="0"/>
    <cellStyle name="Обычный 2" xfId="24"/>
    <cellStyle name="Обычный 3" xfId="25"/>
    <cellStyle name="Обычный_Лист1" xfId="1"/>
    <cellStyle name="Обычный_Прил № 4" xfId="2"/>
    <cellStyle name="Тысячи [0]_Лист1" xfId="26"/>
    <cellStyle name="Тысячи_Лист1" xfId="2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J247"/>
  <sheetViews>
    <sheetView tabSelected="1" zoomScale="85" zoomScaleNormal="85" zoomScaleSheetLayoutView="85" workbookViewId="0">
      <selection activeCell="A139" sqref="A139"/>
    </sheetView>
  </sheetViews>
  <sheetFormatPr defaultRowHeight="12.75" outlineLevelRow="1" outlineLevelCol="1"/>
  <cols>
    <col min="1" max="1" width="47.85546875" style="1" customWidth="1"/>
    <col min="2" max="2" width="7.140625" style="1" customWidth="1"/>
    <col min="3" max="3" width="6" style="1" customWidth="1"/>
    <col min="4" max="4" width="6.5703125" style="1" customWidth="1"/>
    <col min="5" max="5" width="14.140625" style="1" customWidth="1"/>
    <col min="6" max="6" width="7" style="1" customWidth="1"/>
    <col min="7" max="10" width="18.140625" style="5" customWidth="1" outlineLevel="1"/>
    <col min="11" max="16384" width="9.140625" style="1"/>
  </cols>
  <sheetData>
    <row r="1" spans="1:10" outlineLevel="1">
      <c r="B1" s="76" t="s">
        <v>0</v>
      </c>
      <c r="C1" s="76"/>
      <c r="D1" s="76"/>
      <c r="E1" s="76"/>
      <c r="F1" s="76"/>
      <c r="G1" s="76"/>
      <c r="H1" s="76"/>
      <c r="I1" s="76"/>
      <c r="J1" s="2"/>
    </row>
    <row r="2" spans="1:10" ht="117.75" customHeight="1" outlineLevel="1">
      <c r="A2" s="3"/>
      <c r="B2" s="77" t="s">
        <v>1</v>
      </c>
      <c r="C2" s="77"/>
      <c r="D2" s="77"/>
      <c r="E2" s="77"/>
      <c r="F2" s="77"/>
      <c r="G2" s="77"/>
      <c r="H2" s="77"/>
      <c r="I2" s="77"/>
      <c r="J2" s="4"/>
    </row>
    <row r="3" spans="1:10" ht="15.75" customHeight="1" outlineLevel="1"/>
    <row r="4" spans="1:10" ht="66.75" customHeight="1" outlineLevel="1">
      <c r="A4" s="78" t="s">
        <v>2</v>
      </c>
      <c r="B4" s="78"/>
      <c r="C4" s="78"/>
      <c r="D4" s="78"/>
      <c r="E4" s="78"/>
      <c r="F4" s="78"/>
      <c r="G4" s="78"/>
      <c r="H4" s="78"/>
      <c r="I4" s="78"/>
      <c r="J4" s="6"/>
    </row>
    <row r="5" spans="1:10" ht="21" customHeight="1">
      <c r="A5" s="7"/>
      <c r="B5" s="7"/>
      <c r="C5" s="7"/>
      <c r="D5" s="7"/>
      <c r="E5" s="7"/>
      <c r="F5" s="7"/>
      <c r="G5" s="7"/>
      <c r="H5" s="7"/>
      <c r="I5" s="7"/>
      <c r="J5" s="7"/>
    </row>
    <row r="6" spans="1:10" ht="13.5">
      <c r="A6" s="8"/>
      <c r="B6" s="9"/>
      <c r="C6" s="9"/>
      <c r="D6" s="9"/>
      <c r="E6" s="9"/>
      <c r="F6" s="9"/>
      <c r="G6" s="10"/>
      <c r="H6" s="10" t="s">
        <v>3</v>
      </c>
      <c r="I6" s="10"/>
      <c r="J6" s="10" t="s">
        <v>3</v>
      </c>
    </row>
    <row r="7" spans="1:10" s="13" customFormat="1" ht="33.75">
      <c r="A7" s="11" t="s">
        <v>4</v>
      </c>
      <c r="B7" s="11" t="s">
        <v>5</v>
      </c>
      <c r="C7" s="11" t="s">
        <v>6</v>
      </c>
      <c r="D7" s="11" t="s">
        <v>7</v>
      </c>
      <c r="E7" s="11" t="s">
        <v>8</v>
      </c>
      <c r="F7" s="11" t="s">
        <v>9</v>
      </c>
      <c r="G7" s="12" t="s">
        <v>11</v>
      </c>
      <c r="H7" s="75" t="s">
        <v>10</v>
      </c>
      <c r="I7" s="12" t="s">
        <v>12</v>
      </c>
      <c r="J7" s="75" t="s">
        <v>10</v>
      </c>
    </row>
    <row r="8" spans="1:10">
      <c r="A8" s="14">
        <v>1</v>
      </c>
      <c r="B8" s="15">
        <v>2</v>
      </c>
      <c r="C8" s="14">
        <v>3</v>
      </c>
      <c r="D8" s="14">
        <v>4</v>
      </c>
      <c r="E8" s="14">
        <v>5</v>
      </c>
      <c r="F8" s="14">
        <v>6</v>
      </c>
      <c r="G8" s="16">
        <v>7</v>
      </c>
      <c r="H8" s="16">
        <v>8</v>
      </c>
      <c r="I8" s="16">
        <v>9</v>
      </c>
      <c r="J8" s="16">
        <v>10</v>
      </c>
    </row>
    <row r="9" spans="1:10" ht="25.5">
      <c r="A9" s="17" t="s">
        <v>13</v>
      </c>
      <c r="B9" s="18" t="s">
        <v>14</v>
      </c>
      <c r="C9" s="14"/>
      <c r="D9" s="14"/>
      <c r="E9" s="14"/>
      <c r="F9" s="14"/>
      <c r="G9" s="19">
        <f t="shared" ref="G9:J9" si="0">G10+G33</f>
        <v>1269.8066100000001</v>
      </c>
      <c r="H9" s="19">
        <f t="shared" si="0"/>
        <v>4.5662799999999999</v>
      </c>
      <c r="I9" s="19">
        <f t="shared" si="0"/>
        <v>1269.8066100000001</v>
      </c>
      <c r="J9" s="19">
        <f t="shared" si="0"/>
        <v>4.5662799999999999</v>
      </c>
    </row>
    <row r="10" spans="1:10">
      <c r="A10" s="20" t="s">
        <v>15</v>
      </c>
      <c r="B10" s="18" t="s">
        <v>14</v>
      </c>
      <c r="C10" s="21" t="s">
        <v>16</v>
      </c>
      <c r="D10" s="21" t="s">
        <v>17</v>
      </c>
      <c r="E10" s="21" t="s">
        <v>17</v>
      </c>
      <c r="F10" s="21" t="s">
        <v>17</v>
      </c>
      <c r="G10" s="19">
        <f>G11+G23</f>
        <v>1265</v>
      </c>
      <c r="H10" s="19"/>
      <c r="I10" s="19">
        <f>I11+I23</f>
        <v>1265</v>
      </c>
      <c r="J10" s="19"/>
    </row>
    <row r="11" spans="1:10" ht="38.25">
      <c r="A11" s="20" t="s">
        <v>18</v>
      </c>
      <c r="B11" s="18" t="s">
        <v>14</v>
      </c>
      <c r="C11" s="21" t="s">
        <v>16</v>
      </c>
      <c r="D11" s="22" t="s">
        <v>19</v>
      </c>
      <c r="E11" s="21" t="s">
        <v>17</v>
      </c>
      <c r="F11" s="21" t="s">
        <v>17</v>
      </c>
      <c r="G11" s="19">
        <f t="shared" ref="G11:I15" si="1">G12</f>
        <v>1165.1264000000001</v>
      </c>
      <c r="H11" s="19"/>
      <c r="I11" s="19">
        <f t="shared" si="1"/>
        <v>1130.1264000000001</v>
      </c>
      <c r="J11" s="19"/>
    </row>
    <row r="12" spans="1:10">
      <c r="A12" s="23" t="s">
        <v>20</v>
      </c>
      <c r="B12" s="24" t="s">
        <v>14</v>
      </c>
      <c r="C12" s="25" t="s">
        <v>16</v>
      </c>
      <c r="D12" s="26" t="s">
        <v>19</v>
      </c>
      <c r="E12" s="15" t="s">
        <v>21</v>
      </c>
      <c r="F12" s="25" t="s">
        <v>17</v>
      </c>
      <c r="G12" s="27">
        <f t="shared" si="1"/>
        <v>1165.1264000000001</v>
      </c>
      <c r="H12" s="27"/>
      <c r="I12" s="27">
        <f t="shared" si="1"/>
        <v>1130.1264000000001</v>
      </c>
      <c r="J12" s="27"/>
    </row>
    <row r="13" spans="1:10" ht="25.5">
      <c r="A13" s="28" t="s">
        <v>22</v>
      </c>
      <c r="B13" s="24" t="s">
        <v>14</v>
      </c>
      <c r="C13" s="25" t="s">
        <v>16</v>
      </c>
      <c r="D13" s="26" t="s">
        <v>19</v>
      </c>
      <c r="E13" s="15" t="s">
        <v>23</v>
      </c>
      <c r="F13" s="25" t="s">
        <v>17</v>
      </c>
      <c r="G13" s="27">
        <f t="shared" ref="G13:I13" si="2">G14+G19</f>
        <v>1165.1264000000001</v>
      </c>
      <c r="H13" s="27"/>
      <c r="I13" s="27">
        <f t="shared" si="2"/>
        <v>1130.1264000000001</v>
      </c>
      <c r="J13" s="27"/>
    </row>
    <row r="14" spans="1:10" ht="25.5">
      <c r="A14" s="28" t="s">
        <v>24</v>
      </c>
      <c r="B14" s="24" t="s">
        <v>14</v>
      </c>
      <c r="C14" s="25" t="s">
        <v>16</v>
      </c>
      <c r="D14" s="26" t="s">
        <v>19</v>
      </c>
      <c r="E14" s="15" t="s">
        <v>25</v>
      </c>
      <c r="F14" s="25"/>
      <c r="G14" s="27">
        <f t="shared" si="1"/>
        <v>1130.1264000000001</v>
      </c>
      <c r="H14" s="27"/>
      <c r="I14" s="27">
        <f t="shared" si="1"/>
        <v>1130.1264000000001</v>
      </c>
      <c r="J14" s="27"/>
    </row>
    <row r="15" spans="1:10" ht="63.75">
      <c r="A15" s="28" t="s">
        <v>26</v>
      </c>
      <c r="B15" s="24" t="s">
        <v>14</v>
      </c>
      <c r="C15" s="25" t="s">
        <v>16</v>
      </c>
      <c r="D15" s="26" t="s">
        <v>19</v>
      </c>
      <c r="E15" s="15" t="s">
        <v>25</v>
      </c>
      <c r="F15" s="25">
        <v>100</v>
      </c>
      <c r="G15" s="27">
        <f t="shared" si="1"/>
        <v>1130.1264000000001</v>
      </c>
      <c r="H15" s="27"/>
      <c r="I15" s="27">
        <f t="shared" si="1"/>
        <v>1130.1264000000001</v>
      </c>
      <c r="J15" s="27"/>
    </row>
    <row r="16" spans="1:10" ht="25.5">
      <c r="A16" s="23" t="s">
        <v>27</v>
      </c>
      <c r="B16" s="24" t="s">
        <v>14</v>
      </c>
      <c r="C16" s="25" t="s">
        <v>16</v>
      </c>
      <c r="D16" s="26" t="s">
        <v>19</v>
      </c>
      <c r="E16" s="15" t="s">
        <v>25</v>
      </c>
      <c r="F16" s="25">
        <v>120</v>
      </c>
      <c r="G16" s="27">
        <f>G17+G18</f>
        <v>1130.1264000000001</v>
      </c>
      <c r="H16" s="27"/>
      <c r="I16" s="27">
        <f>I17+I18</f>
        <v>1130.1264000000001</v>
      </c>
      <c r="J16" s="27"/>
    </row>
    <row r="17" spans="1:10" ht="25.5">
      <c r="A17" s="29" t="s">
        <v>28</v>
      </c>
      <c r="B17" s="30" t="s">
        <v>14</v>
      </c>
      <c r="C17" s="31" t="s">
        <v>16</v>
      </c>
      <c r="D17" s="32" t="s">
        <v>19</v>
      </c>
      <c r="E17" s="33" t="s">
        <v>25</v>
      </c>
      <c r="F17" s="31">
        <v>121</v>
      </c>
      <c r="G17" s="34">
        <v>867.99239999999998</v>
      </c>
      <c r="H17" s="34"/>
      <c r="I17" s="34">
        <v>867.99239999999998</v>
      </c>
      <c r="J17" s="34"/>
    </row>
    <row r="18" spans="1:10" ht="38.25">
      <c r="A18" s="29" t="s">
        <v>29</v>
      </c>
      <c r="B18" s="30" t="s">
        <v>14</v>
      </c>
      <c r="C18" s="31" t="s">
        <v>16</v>
      </c>
      <c r="D18" s="32" t="s">
        <v>19</v>
      </c>
      <c r="E18" s="33" t="s">
        <v>25</v>
      </c>
      <c r="F18" s="31">
        <v>129</v>
      </c>
      <c r="G18" s="34">
        <v>262.13400000000001</v>
      </c>
      <c r="H18" s="34"/>
      <c r="I18" s="34">
        <v>262.13400000000001</v>
      </c>
      <c r="J18" s="34"/>
    </row>
    <row r="19" spans="1:10" ht="51">
      <c r="A19" s="28" t="s">
        <v>30</v>
      </c>
      <c r="B19" s="24" t="s">
        <v>14</v>
      </c>
      <c r="C19" s="25" t="s">
        <v>16</v>
      </c>
      <c r="D19" s="26" t="s">
        <v>19</v>
      </c>
      <c r="E19" s="15" t="s">
        <v>31</v>
      </c>
      <c r="F19" s="25"/>
      <c r="G19" s="27">
        <f t="shared" ref="G19:I21" si="3">G20</f>
        <v>35</v>
      </c>
      <c r="H19" s="27"/>
      <c r="I19" s="27">
        <f t="shared" si="3"/>
        <v>0</v>
      </c>
      <c r="J19" s="27"/>
    </row>
    <row r="20" spans="1:10" ht="63.75">
      <c r="A20" s="28" t="s">
        <v>26</v>
      </c>
      <c r="B20" s="24" t="s">
        <v>14</v>
      </c>
      <c r="C20" s="25" t="s">
        <v>16</v>
      </c>
      <c r="D20" s="26" t="s">
        <v>19</v>
      </c>
      <c r="E20" s="15" t="s">
        <v>31</v>
      </c>
      <c r="F20" s="25">
        <v>100</v>
      </c>
      <c r="G20" s="27">
        <f t="shared" si="3"/>
        <v>35</v>
      </c>
      <c r="H20" s="27"/>
      <c r="I20" s="27">
        <f t="shared" si="3"/>
        <v>0</v>
      </c>
      <c r="J20" s="27"/>
    </row>
    <row r="21" spans="1:10" ht="25.5">
      <c r="A21" s="35" t="s">
        <v>27</v>
      </c>
      <c r="B21" s="24" t="s">
        <v>14</v>
      </c>
      <c r="C21" s="25" t="s">
        <v>16</v>
      </c>
      <c r="D21" s="26" t="s">
        <v>19</v>
      </c>
      <c r="E21" s="15" t="s">
        <v>31</v>
      </c>
      <c r="F21" s="25">
        <v>120</v>
      </c>
      <c r="G21" s="27">
        <f t="shared" si="3"/>
        <v>35</v>
      </c>
      <c r="H21" s="27"/>
      <c r="I21" s="27">
        <f t="shared" si="3"/>
        <v>0</v>
      </c>
      <c r="J21" s="27"/>
    </row>
    <row r="22" spans="1:10" ht="38.25">
      <c r="A22" s="29" t="s">
        <v>32</v>
      </c>
      <c r="B22" s="30" t="s">
        <v>14</v>
      </c>
      <c r="C22" s="31" t="s">
        <v>16</v>
      </c>
      <c r="D22" s="32" t="s">
        <v>19</v>
      </c>
      <c r="E22" s="33" t="s">
        <v>31</v>
      </c>
      <c r="F22" s="31">
        <v>122</v>
      </c>
      <c r="G22" s="34">
        <v>35</v>
      </c>
      <c r="H22" s="34"/>
      <c r="I22" s="34">
        <v>0</v>
      </c>
      <c r="J22" s="34"/>
    </row>
    <row r="23" spans="1:10" ht="51">
      <c r="A23" s="36" t="s">
        <v>33</v>
      </c>
      <c r="B23" s="18" t="s">
        <v>14</v>
      </c>
      <c r="C23" s="21" t="s">
        <v>16</v>
      </c>
      <c r="D23" s="22" t="s">
        <v>34</v>
      </c>
      <c r="E23" s="21" t="s">
        <v>17</v>
      </c>
      <c r="F23" s="21" t="s">
        <v>17</v>
      </c>
      <c r="G23" s="19">
        <f>G24</f>
        <v>99.87360000000001</v>
      </c>
      <c r="H23" s="19"/>
      <c r="I23" s="19">
        <f>I24</f>
        <v>134.87360000000001</v>
      </c>
      <c r="J23" s="19"/>
    </row>
    <row r="24" spans="1:10">
      <c r="A24" s="23" t="s">
        <v>20</v>
      </c>
      <c r="B24" s="24" t="s">
        <v>14</v>
      </c>
      <c r="C24" s="37" t="s">
        <v>16</v>
      </c>
      <c r="D24" s="38" t="s">
        <v>34</v>
      </c>
      <c r="E24" s="15" t="s">
        <v>21</v>
      </c>
      <c r="F24" s="25" t="s">
        <v>17</v>
      </c>
      <c r="G24" s="27">
        <f t="shared" ref="G24:I25" si="4">G25</f>
        <v>99.87360000000001</v>
      </c>
      <c r="H24" s="27"/>
      <c r="I24" s="27">
        <f t="shared" si="4"/>
        <v>134.87360000000001</v>
      </c>
      <c r="J24" s="27"/>
    </row>
    <row r="25" spans="1:10" ht="25.5">
      <c r="A25" s="39" t="s">
        <v>22</v>
      </c>
      <c r="B25" s="24" t="s">
        <v>14</v>
      </c>
      <c r="C25" s="37" t="s">
        <v>16</v>
      </c>
      <c r="D25" s="38" t="s">
        <v>34</v>
      </c>
      <c r="E25" s="40" t="s">
        <v>23</v>
      </c>
      <c r="F25" s="25" t="s">
        <v>17</v>
      </c>
      <c r="G25" s="27">
        <f t="shared" si="4"/>
        <v>99.87360000000001</v>
      </c>
      <c r="H25" s="27"/>
      <c r="I25" s="27">
        <f t="shared" si="4"/>
        <v>134.87360000000001</v>
      </c>
      <c r="J25" s="27"/>
    </row>
    <row r="26" spans="1:10" ht="25.5">
      <c r="A26" s="35" t="s">
        <v>35</v>
      </c>
      <c r="B26" s="24" t="s">
        <v>14</v>
      </c>
      <c r="C26" s="37" t="s">
        <v>16</v>
      </c>
      <c r="D26" s="38" t="s">
        <v>34</v>
      </c>
      <c r="E26" s="40" t="s">
        <v>36</v>
      </c>
      <c r="F26" s="15"/>
      <c r="G26" s="27">
        <f t="shared" ref="G26" si="5">G27+G30</f>
        <v>99.87360000000001</v>
      </c>
      <c r="H26" s="27"/>
      <c r="I26" s="27">
        <f t="shared" ref="I26" si="6">I27+I30</f>
        <v>134.87360000000001</v>
      </c>
      <c r="J26" s="27"/>
    </row>
    <row r="27" spans="1:10" ht="63.75">
      <c r="A27" s="35" t="s">
        <v>26</v>
      </c>
      <c r="B27" s="24" t="s">
        <v>14</v>
      </c>
      <c r="C27" s="37" t="s">
        <v>16</v>
      </c>
      <c r="D27" s="38" t="s">
        <v>34</v>
      </c>
      <c r="E27" s="40" t="s">
        <v>36</v>
      </c>
      <c r="F27" s="15">
        <v>100</v>
      </c>
      <c r="G27" s="27">
        <f t="shared" ref="G27:I28" si="7">G28</f>
        <v>19.692</v>
      </c>
      <c r="H27" s="27"/>
      <c r="I27" s="27">
        <f t="shared" si="7"/>
        <v>30.031500000000001</v>
      </c>
      <c r="J27" s="27"/>
    </row>
    <row r="28" spans="1:10" ht="25.5">
      <c r="A28" s="35" t="s">
        <v>27</v>
      </c>
      <c r="B28" s="24" t="s">
        <v>14</v>
      </c>
      <c r="C28" s="37" t="s">
        <v>16</v>
      </c>
      <c r="D28" s="38" t="s">
        <v>34</v>
      </c>
      <c r="E28" s="40" t="s">
        <v>36</v>
      </c>
      <c r="F28" s="15">
        <v>120</v>
      </c>
      <c r="G28" s="27">
        <f t="shared" si="7"/>
        <v>19.692</v>
      </c>
      <c r="H28" s="27"/>
      <c r="I28" s="27">
        <f t="shared" si="7"/>
        <v>30.031500000000001</v>
      </c>
      <c r="J28" s="27"/>
    </row>
    <row r="29" spans="1:10" ht="38.25">
      <c r="A29" s="41" t="s">
        <v>32</v>
      </c>
      <c r="B29" s="30" t="s">
        <v>14</v>
      </c>
      <c r="C29" s="31" t="s">
        <v>16</v>
      </c>
      <c r="D29" s="32" t="s">
        <v>34</v>
      </c>
      <c r="E29" s="33" t="s">
        <v>36</v>
      </c>
      <c r="F29" s="33">
        <v>122</v>
      </c>
      <c r="G29" s="34">
        <v>19.692</v>
      </c>
      <c r="H29" s="34"/>
      <c r="I29" s="34">
        <v>30.031500000000001</v>
      </c>
      <c r="J29" s="34"/>
    </row>
    <row r="30" spans="1:10" ht="25.5">
      <c r="A30" s="35" t="s">
        <v>37</v>
      </c>
      <c r="B30" s="24" t="s">
        <v>14</v>
      </c>
      <c r="C30" s="37" t="s">
        <v>16</v>
      </c>
      <c r="D30" s="38" t="s">
        <v>34</v>
      </c>
      <c r="E30" s="40" t="s">
        <v>36</v>
      </c>
      <c r="F30" s="15">
        <v>200</v>
      </c>
      <c r="G30" s="27">
        <f t="shared" ref="G30:I30" si="8">G31</f>
        <v>80.181600000000003</v>
      </c>
      <c r="H30" s="27"/>
      <c r="I30" s="27">
        <f t="shared" si="8"/>
        <v>104.8421</v>
      </c>
      <c r="J30" s="27"/>
    </row>
    <row r="31" spans="1:10" ht="25.5">
      <c r="A31" s="35" t="s">
        <v>38</v>
      </c>
      <c r="B31" s="24" t="s">
        <v>14</v>
      </c>
      <c r="C31" s="37" t="s">
        <v>16</v>
      </c>
      <c r="D31" s="38" t="s">
        <v>34</v>
      </c>
      <c r="E31" s="40" t="s">
        <v>36</v>
      </c>
      <c r="F31" s="15">
        <v>240</v>
      </c>
      <c r="G31" s="27">
        <f>G32</f>
        <v>80.181600000000003</v>
      </c>
      <c r="H31" s="27"/>
      <c r="I31" s="27">
        <f>I32</f>
        <v>104.8421</v>
      </c>
      <c r="J31" s="27"/>
    </row>
    <row r="32" spans="1:10">
      <c r="A32" s="41" t="s">
        <v>39</v>
      </c>
      <c r="B32" s="30" t="s">
        <v>14</v>
      </c>
      <c r="C32" s="31" t="s">
        <v>16</v>
      </c>
      <c r="D32" s="32" t="s">
        <v>34</v>
      </c>
      <c r="E32" s="33" t="s">
        <v>36</v>
      </c>
      <c r="F32" s="33">
        <v>244</v>
      </c>
      <c r="G32" s="34">
        <v>80.181600000000003</v>
      </c>
      <c r="H32" s="34"/>
      <c r="I32" s="34">
        <v>104.8421</v>
      </c>
      <c r="J32" s="34"/>
    </row>
    <row r="33" spans="1:10" s="48" customFormat="1">
      <c r="A33" s="42" t="s">
        <v>40</v>
      </c>
      <c r="B33" s="43" t="s">
        <v>14</v>
      </c>
      <c r="C33" s="44" t="s">
        <v>41</v>
      </c>
      <c r="D33" s="45"/>
      <c r="E33" s="46"/>
      <c r="F33" s="40"/>
      <c r="G33" s="47">
        <f t="shared" ref="G33:J34" si="9">G34</f>
        <v>4.80661</v>
      </c>
      <c r="H33" s="47">
        <f t="shared" si="9"/>
        <v>4.5662799999999999</v>
      </c>
      <c r="I33" s="47">
        <f t="shared" si="9"/>
        <v>4.80661</v>
      </c>
      <c r="J33" s="47">
        <f t="shared" si="9"/>
        <v>4.5662799999999999</v>
      </c>
    </row>
    <row r="34" spans="1:10">
      <c r="A34" s="49" t="s">
        <v>42</v>
      </c>
      <c r="B34" s="18" t="s">
        <v>14</v>
      </c>
      <c r="C34" s="21" t="s">
        <v>41</v>
      </c>
      <c r="D34" s="21" t="s">
        <v>43</v>
      </c>
      <c r="E34" s="24"/>
      <c r="F34" s="15"/>
      <c r="G34" s="19">
        <f>G35</f>
        <v>4.80661</v>
      </c>
      <c r="H34" s="19">
        <f t="shared" si="9"/>
        <v>4.5662799999999999</v>
      </c>
      <c r="I34" s="19">
        <f t="shared" si="9"/>
        <v>4.80661</v>
      </c>
      <c r="J34" s="19">
        <f t="shared" si="9"/>
        <v>4.5662799999999999</v>
      </c>
    </row>
    <row r="35" spans="1:10" ht="25.5">
      <c r="A35" s="23" t="s">
        <v>52</v>
      </c>
      <c r="B35" s="24" t="s">
        <v>14</v>
      </c>
      <c r="C35" s="24" t="s">
        <v>41</v>
      </c>
      <c r="D35" s="24" t="s">
        <v>43</v>
      </c>
      <c r="E35" s="24" t="s">
        <v>45</v>
      </c>
      <c r="F35" s="15"/>
      <c r="G35" s="27">
        <f t="shared" ref="G35:J35" si="10">G36</f>
        <v>4.80661</v>
      </c>
      <c r="H35" s="27">
        <f t="shared" si="10"/>
        <v>4.5662799999999999</v>
      </c>
      <c r="I35" s="27">
        <f t="shared" si="10"/>
        <v>4.80661</v>
      </c>
      <c r="J35" s="27">
        <f t="shared" si="10"/>
        <v>4.5662799999999999</v>
      </c>
    </row>
    <row r="36" spans="1:10" ht="51">
      <c r="A36" s="23" t="s">
        <v>46</v>
      </c>
      <c r="B36" s="24" t="s">
        <v>14</v>
      </c>
      <c r="C36" s="24" t="s">
        <v>41</v>
      </c>
      <c r="D36" s="24" t="s">
        <v>43</v>
      </c>
      <c r="E36" s="24" t="s">
        <v>47</v>
      </c>
      <c r="F36" s="15"/>
      <c r="G36" s="27">
        <f t="shared" ref="G36:J36" si="11">G37+G41</f>
        <v>4.80661</v>
      </c>
      <c r="H36" s="27">
        <f t="shared" si="11"/>
        <v>4.5662799999999999</v>
      </c>
      <c r="I36" s="27">
        <f t="shared" si="11"/>
        <v>4.80661</v>
      </c>
      <c r="J36" s="27">
        <f t="shared" si="11"/>
        <v>4.5662799999999999</v>
      </c>
    </row>
    <row r="37" spans="1:10" ht="38.25">
      <c r="A37" s="49" t="s">
        <v>48</v>
      </c>
      <c r="B37" s="18" t="s">
        <v>14</v>
      </c>
      <c r="C37" s="18" t="s">
        <v>41</v>
      </c>
      <c r="D37" s="18" t="s">
        <v>43</v>
      </c>
      <c r="E37" s="18" t="s">
        <v>49</v>
      </c>
      <c r="F37" s="50"/>
      <c r="G37" s="19">
        <f t="shared" ref="G37:J39" si="12">G38</f>
        <v>4.5662799999999999</v>
      </c>
      <c r="H37" s="19">
        <f t="shared" si="12"/>
        <v>4.5662799999999999</v>
      </c>
      <c r="I37" s="19">
        <f t="shared" si="12"/>
        <v>4.5662799999999999</v>
      </c>
      <c r="J37" s="19">
        <f t="shared" si="12"/>
        <v>4.5662799999999999</v>
      </c>
    </row>
    <row r="38" spans="1:10" ht="25.5">
      <c r="A38" s="51" t="s">
        <v>37</v>
      </c>
      <c r="B38" s="24" t="s">
        <v>14</v>
      </c>
      <c r="C38" s="24" t="s">
        <v>41</v>
      </c>
      <c r="D38" s="24" t="s">
        <v>43</v>
      </c>
      <c r="E38" s="24" t="s">
        <v>49</v>
      </c>
      <c r="F38" s="15">
        <v>200</v>
      </c>
      <c r="G38" s="27">
        <f t="shared" si="12"/>
        <v>4.5662799999999999</v>
      </c>
      <c r="H38" s="27">
        <f t="shared" si="12"/>
        <v>4.5662799999999999</v>
      </c>
      <c r="I38" s="27">
        <f t="shared" si="12"/>
        <v>4.5662799999999999</v>
      </c>
      <c r="J38" s="27">
        <f t="shared" si="12"/>
        <v>4.5662799999999999</v>
      </c>
    </row>
    <row r="39" spans="1:10" ht="25.5">
      <c r="A39" s="51" t="s">
        <v>38</v>
      </c>
      <c r="B39" s="24" t="s">
        <v>14</v>
      </c>
      <c r="C39" s="24" t="s">
        <v>41</v>
      </c>
      <c r="D39" s="24" t="s">
        <v>43</v>
      </c>
      <c r="E39" s="24" t="s">
        <v>49</v>
      </c>
      <c r="F39" s="15">
        <v>240</v>
      </c>
      <c r="G39" s="27">
        <f t="shared" si="12"/>
        <v>4.5662799999999999</v>
      </c>
      <c r="H39" s="27">
        <f t="shared" si="12"/>
        <v>4.5662799999999999</v>
      </c>
      <c r="I39" s="27">
        <f t="shared" si="12"/>
        <v>4.5662799999999999</v>
      </c>
      <c r="J39" s="27">
        <f t="shared" si="12"/>
        <v>4.5662799999999999</v>
      </c>
    </row>
    <row r="40" spans="1:10">
      <c r="A40" s="52" t="s">
        <v>39</v>
      </c>
      <c r="B40" s="30" t="s">
        <v>14</v>
      </c>
      <c r="C40" s="30" t="s">
        <v>41</v>
      </c>
      <c r="D40" s="30" t="s">
        <v>43</v>
      </c>
      <c r="E40" s="30" t="s">
        <v>49</v>
      </c>
      <c r="F40" s="33">
        <v>244</v>
      </c>
      <c r="G40" s="34">
        <v>4.5662799999999999</v>
      </c>
      <c r="H40" s="34">
        <f>G40</f>
        <v>4.5662799999999999</v>
      </c>
      <c r="I40" s="34">
        <v>4.5662799999999999</v>
      </c>
      <c r="J40" s="34">
        <f>I40</f>
        <v>4.5662799999999999</v>
      </c>
    </row>
    <row r="41" spans="1:10" ht="51">
      <c r="A41" s="49" t="s">
        <v>50</v>
      </c>
      <c r="B41" s="18" t="s">
        <v>14</v>
      </c>
      <c r="C41" s="18" t="s">
        <v>41</v>
      </c>
      <c r="D41" s="18" t="s">
        <v>43</v>
      </c>
      <c r="E41" s="18" t="s">
        <v>51</v>
      </c>
      <c r="F41" s="50"/>
      <c r="G41" s="19">
        <f t="shared" ref="G41:I43" si="13">G42</f>
        <v>0.24032999999999999</v>
      </c>
      <c r="H41" s="19"/>
      <c r="I41" s="19">
        <f t="shared" si="13"/>
        <v>0.24032999999999999</v>
      </c>
      <c r="J41" s="19"/>
    </row>
    <row r="42" spans="1:10" ht="25.5">
      <c r="A42" s="51" t="s">
        <v>37</v>
      </c>
      <c r="B42" s="24" t="s">
        <v>14</v>
      </c>
      <c r="C42" s="24" t="s">
        <v>41</v>
      </c>
      <c r="D42" s="24" t="s">
        <v>43</v>
      </c>
      <c r="E42" s="24" t="s">
        <v>51</v>
      </c>
      <c r="F42" s="15">
        <v>200</v>
      </c>
      <c r="G42" s="27">
        <f t="shared" si="13"/>
        <v>0.24032999999999999</v>
      </c>
      <c r="H42" s="27"/>
      <c r="I42" s="27">
        <f t="shared" si="13"/>
        <v>0.24032999999999999</v>
      </c>
      <c r="J42" s="27"/>
    </row>
    <row r="43" spans="1:10" ht="25.5">
      <c r="A43" s="51" t="s">
        <v>38</v>
      </c>
      <c r="B43" s="24" t="s">
        <v>14</v>
      </c>
      <c r="C43" s="24" t="s">
        <v>41</v>
      </c>
      <c r="D43" s="24" t="s">
        <v>43</v>
      </c>
      <c r="E43" s="24" t="s">
        <v>51</v>
      </c>
      <c r="F43" s="15">
        <v>240</v>
      </c>
      <c r="G43" s="27">
        <f t="shared" si="13"/>
        <v>0.24032999999999999</v>
      </c>
      <c r="H43" s="27"/>
      <c r="I43" s="27">
        <f t="shared" si="13"/>
        <v>0.24032999999999999</v>
      </c>
      <c r="J43" s="27"/>
    </row>
    <row r="44" spans="1:10">
      <c r="A44" s="52" t="s">
        <v>39</v>
      </c>
      <c r="B44" s="30" t="s">
        <v>14</v>
      </c>
      <c r="C44" s="30" t="s">
        <v>41</v>
      </c>
      <c r="D44" s="30" t="s">
        <v>43</v>
      </c>
      <c r="E44" s="30" t="s">
        <v>51</v>
      </c>
      <c r="F44" s="33">
        <v>244</v>
      </c>
      <c r="G44" s="34">
        <v>0.24032999999999999</v>
      </c>
      <c r="H44" s="34"/>
      <c r="I44" s="34">
        <v>0.24032999999999999</v>
      </c>
      <c r="J44" s="34"/>
    </row>
    <row r="45" spans="1:10">
      <c r="A45" s="17" t="s">
        <v>53</v>
      </c>
      <c r="B45" s="18" t="s">
        <v>54</v>
      </c>
      <c r="C45" s="14"/>
      <c r="D45" s="14"/>
      <c r="E45" s="14"/>
      <c r="F45" s="14"/>
      <c r="G45" s="19">
        <f>G46+G66+G79+G107+G135+G192+G228</f>
        <v>32698.768719999996</v>
      </c>
      <c r="H45" s="19">
        <f>H46+H66+H79+H107+H135+H192+H228</f>
        <v>11381.816999999999</v>
      </c>
      <c r="I45" s="19">
        <f>I46+I66+I79+I107+I135+I192+I228</f>
        <v>33908.332719999999</v>
      </c>
      <c r="J45" s="19">
        <f>J46+J66+J79+J107+J135+J192+J228</f>
        <v>12969.255999999999</v>
      </c>
    </row>
    <row r="46" spans="1:10">
      <c r="A46" s="20" t="s">
        <v>15</v>
      </c>
      <c r="B46" s="18" t="s">
        <v>54</v>
      </c>
      <c r="C46" s="21" t="s">
        <v>16</v>
      </c>
      <c r="D46" s="21"/>
      <c r="E46" s="21"/>
      <c r="F46" s="21"/>
      <c r="G46" s="19">
        <f t="shared" ref="G46:J46" si="14">G53+G47</f>
        <v>244</v>
      </c>
      <c r="H46" s="19">
        <f t="shared" si="14"/>
        <v>4</v>
      </c>
      <c r="I46" s="19">
        <f t="shared" si="14"/>
        <v>244</v>
      </c>
      <c r="J46" s="19">
        <f t="shared" si="14"/>
        <v>4</v>
      </c>
    </row>
    <row r="47" spans="1:10" s="54" customFormat="1" outlineLevel="1">
      <c r="A47" s="42" t="s">
        <v>55</v>
      </c>
      <c r="B47" s="43" t="s">
        <v>54</v>
      </c>
      <c r="C47" s="57" t="s">
        <v>16</v>
      </c>
      <c r="D47" s="44">
        <v>11</v>
      </c>
      <c r="E47" s="46"/>
      <c r="F47" s="60"/>
      <c r="G47" s="47">
        <f t="shared" ref="G47:I48" si="15">G48</f>
        <v>0</v>
      </c>
      <c r="H47" s="47"/>
      <c r="I47" s="47">
        <f t="shared" si="15"/>
        <v>0</v>
      </c>
      <c r="J47" s="47"/>
    </row>
    <row r="48" spans="1:10" s="56" customFormat="1" ht="38.25" outlineLevel="1">
      <c r="A48" s="58" t="s">
        <v>44</v>
      </c>
      <c r="B48" s="43" t="s">
        <v>54</v>
      </c>
      <c r="C48" s="46" t="s">
        <v>16</v>
      </c>
      <c r="D48" s="46" t="s">
        <v>56</v>
      </c>
      <c r="E48" s="46" t="s">
        <v>45</v>
      </c>
      <c r="F48" s="40"/>
      <c r="G48" s="53">
        <f t="shared" si="15"/>
        <v>0</v>
      </c>
      <c r="H48" s="53"/>
      <c r="I48" s="53">
        <f t="shared" si="15"/>
        <v>0</v>
      </c>
      <c r="J48" s="53"/>
    </row>
    <row r="49" spans="1:10" s="56" customFormat="1" ht="25.5" outlineLevel="1">
      <c r="A49" s="58" t="s">
        <v>57</v>
      </c>
      <c r="B49" s="43" t="s">
        <v>54</v>
      </c>
      <c r="C49" s="46" t="s">
        <v>16</v>
      </c>
      <c r="D49" s="46" t="s">
        <v>56</v>
      </c>
      <c r="E49" s="46" t="s">
        <v>58</v>
      </c>
      <c r="F49" s="40"/>
      <c r="G49" s="53">
        <f t="shared" ref="G49:G50" si="16">G51</f>
        <v>0</v>
      </c>
      <c r="H49" s="53"/>
      <c r="I49" s="53">
        <f t="shared" ref="I49:I50" si="17">I51</f>
        <v>0</v>
      </c>
      <c r="J49" s="53"/>
    </row>
    <row r="50" spans="1:10" s="56" customFormat="1" outlineLevel="1">
      <c r="A50" s="42" t="s">
        <v>59</v>
      </c>
      <c r="B50" s="43" t="s">
        <v>54</v>
      </c>
      <c r="C50" s="46" t="s">
        <v>16</v>
      </c>
      <c r="D50" s="46" t="s">
        <v>56</v>
      </c>
      <c r="E50" s="46" t="s">
        <v>60</v>
      </c>
      <c r="F50" s="40"/>
      <c r="G50" s="53">
        <f t="shared" si="16"/>
        <v>0</v>
      </c>
      <c r="H50" s="53"/>
      <c r="I50" s="53">
        <f t="shared" si="17"/>
        <v>0</v>
      </c>
      <c r="J50" s="53"/>
    </row>
    <row r="51" spans="1:10" s="56" customFormat="1" outlineLevel="1">
      <c r="A51" s="58" t="s">
        <v>61</v>
      </c>
      <c r="B51" s="43" t="s">
        <v>54</v>
      </c>
      <c r="C51" s="46" t="s">
        <v>16</v>
      </c>
      <c r="D51" s="46" t="s">
        <v>56</v>
      </c>
      <c r="E51" s="46" t="s">
        <v>60</v>
      </c>
      <c r="F51" s="40">
        <v>800</v>
      </c>
      <c r="G51" s="53">
        <f t="shared" ref="G51:I51" si="18">G52</f>
        <v>0</v>
      </c>
      <c r="H51" s="53"/>
      <c r="I51" s="53">
        <f t="shared" si="18"/>
        <v>0</v>
      </c>
      <c r="J51" s="53"/>
    </row>
    <row r="52" spans="1:10" s="56" customFormat="1" outlineLevel="1">
      <c r="A52" s="29" t="s">
        <v>62</v>
      </c>
      <c r="B52" s="73" t="s">
        <v>54</v>
      </c>
      <c r="C52" s="30" t="s">
        <v>16</v>
      </c>
      <c r="D52" s="30" t="s">
        <v>56</v>
      </c>
      <c r="E52" s="30" t="s">
        <v>60</v>
      </c>
      <c r="F52" s="33">
        <v>870</v>
      </c>
      <c r="G52" s="34">
        <v>0</v>
      </c>
      <c r="H52" s="34"/>
      <c r="I52" s="34">
        <v>0</v>
      </c>
      <c r="J52" s="34"/>
    </row>
    <row r="53" spans="1:10" s="48" customFormat="1" collapsed="1">
      <c r="A53" s="36" t="s">
        <v>63</v>
      </c>
      <c r="B53" s="43" t="s">
        <v>54</v>
      </c>
      <c r="C53" s="44" t="s">
        <v>16</v>
      </c>
      <c r="D53" s="57" t="s">
        <v>64</v>
      </c>
      <c r="E53" s="44" t="s">
        <v>17</v>
      </c>
      <c r="F53" s="44" t="s">
        <v>17</v>
      </c>
      <c r="G53" s="47">
        <f>G54+G60</f>
        <v>244</v>
      </c>
      <c r="H53" s="47">
        <f t="shared" ref="H53:J53" si="19">H54+H60</f>
        <v>4</v>
      </c>
      <c r="I53" s="47">
        <f t="shared" si="19"/>
        <v>244</v>
      </c>
      <c r="J53" s="47">
        <f t="shared" si="19"/>
        <v>4</v>
      </c>
    </row>
    <row r="54" spans="1:10" ht="25.5">
      <c r="A54" s="23" t="s">
        <v>52</v>
      </c>
      <c r="B54" s="24" t="s">
        <v>54</v>
      </c>
      <c r="C54" s="25" t="s">
        <v>16</v>
      </c>
      <c r="D54" s="26" t="s">
        <v>64</v>
      </c>
      <c r="E54" s="24" t="s">
        <v>45</v>
      </c>
      <c r="F54" s="15"/>
      <c r="G54" s="27">
        <f t="shared" ref="G54:I57" si="20">G55</f>
        <v>240</v>
      </c>
      <c r="H54" s="27"/>
      <c r="I54" s="27">
        <f t="shared" si="20"/>
        <v>240</v>
      </c>
      <c r="J54" s="27"/>
    </row>
    <row r="55" spans="1:10" ht="38.25">
      <c r="A55" s="58" t="s">
        <v>65</v>
      </c>
      <c r="B55" s="24" t="s">
        <v>54</v>
      </c>
      <c r="C55" s="25" t="s">
        <v>16</v>
      </c>
      <c r="D55" s="26" t="s">
        <v>64</v>
      </c>
      <c r="E55" s="24" t="s">
        <v>66</v>
      </c>
      <c r="F55" s="15"/>
      <c r="G55" s="27">
        <f t="shared" si="20"/>
        <v>240</v>
      </c>
      <c r="H55" s="27"/>
      <c r="I55" s="27">
        <f t="shared" si="20"/>
        <v>240</v>
      </c>
      <c r="J55" s="27"/>
    </row>
    <row r="56" spans="1:10" ht="38.25">
      <c r="A56" s="59" t="s">
        <v>67</v>
      </c>
      <c r="B56" s="24" t="s">
        <v>54</v>
      </c>
      <c r="C56" s="25" t="s">
        <v>16</v>
      </c>
      <c r="D56" s="26" t="s">
        <v>64</v>
      </c>
      <c r="E56" s="24" t="s">
        <v>68</v>
      </c>
      <c r="F56" s="15"/>
      <c r="G56" s="27">
        <f t="shared" si="20"/>
        <v>240</v>
      </c>
      <c r="H56" s="27"/>
      <c r="I56" s="27">
        <f t="shared" si="20"/>
        <v>240</v>
      </c>
      <c r="J56" s="27"/>
    </row>
    <row r="57" spans="1:10" ht="25.5">
      <c r="A57" s="59" t="s">
        <v>37</v>
      </c>
      <c r="B57" s="24" t="s">
        <v>54</v>
      </c>
      <c r="C57" s="25" t="s">
        <v>16</v>
      </c>
      <c r="D57" s="26" t="s">
        <v>64</v>
      </c>
      <c r="E57" s="24" t="s">
        <v>68</v>
      </c>
      <c r="F57" s="15">
        <v>200</v>
      </c>
      <c r="G57" s="27">
        <f t="shared" si="20"/>
        <v>240</v>
      </c>
      <c r="H57" s="27"/>
      <c r="I57" s="27">
        <f t="shared" si="20"/>
        <v>240</v>
      </c>
      <c r="J57" s="27"/>
    </row>
    <row r="58" spans="1:10" ht="25.5">
      <c r="A58" s="23" t="s">
        <v>38</v>
      </c>
      <c r="B58" s="24" t="s">
        <v>54</v>
      </c>
      <c r="C58" s="25" t="s">
        <v>16</v>
      </c>
      <c r="D58" s="26" t="s">
        <v>64</v>
      </c>
      <c r="E58" s="24" t="s">
        <v>68</v>
      </c>
      <c r="F58" s="15">
        <v>240</v>
      </c>
      <c r="G58" s="27">
        <f>G59</f>
        <v>240</v>
      </c>
      <c r="H58" s="27"/>
      <c r="I58" s="27">
        <f>I59</f>
        <v>240</v>
      </c>
      <c r="J58" s="27"/>
    </row>
    <row r="59" spans="1:10">
      <c r="A59" s="29" t="s">
        <v>39</v>
      </c>
      <c r="B59" s="30" t="s">
        <v>54</v>
      </c>
      <c r="C59" s="31" t="s">
        <v>16</v>
      </c>
      <c r="D59" s="32" t="s">
        <v>64</v>
      </c>
      <c r="E59" s="30" t="s">
        <v>68</v>
      </c>
      <c r="F59" s="33">
        <v>244</v>
      </c>
      <c r="G59" s="34">
        <v>240</v>
      </c>
      <c r="H59" s="34"/>
      <c r="I59" s="34">
        <v>240</v>
      </c>
      <c r="J59" s="34"/>
    </row>
    <row r="60" spans="1:10">
      <c r="A60" s="23" t="s">
        <v>20</v>
      </c>
      <c r="B60" s="24" t="s">
        <v>54</v>
      </c>
      <c r="C60" s="25" t="s">
        <v>16</v>
      </c>
      <c r="D60" s="26" t="s">
        <v>64</v>
      </c>
      <c r="E60" s="24" t="s">
        <v>21</v>
      </c>
      <c r="F60" s="15"/>
      <c r="G60" s="27">
        <f t="shared" ref="G60:J64" si="21">G61</f>
        <v>4</v>
      </c>
      <c r="H60" s="27">
        <f t="shared" si="21"/>
        <v>4</v>
      </c>
      <c r="I60" s="27">
        <f t="shared" si="21"/>
        <v>4</v>
      </c>
      <c r="J60" s="27">
        <f t="shared" si="21"/>
        <v>4</v>
      </c>
    </row>
    <row r="61" spans="1:10" ht="102">
      <c r="A61" s="23" t="s">
        <v>71</v>
      </c>
      <c r="B61" s="24" t="s">
        <v>54</v>
      </c>
      <c r="C61" s="25" t="s">
        <v>16</v>
      </c>
      <c r="D61" s="26" t="s">
        <v>64</v>
      </c>
      <c r="E61" s="24" t="s">
        <v>72</v>
      </c>
      <c r="F61" s="15"/>
      <c r="G61" s="27">
        <f t="shared" si="21"/>
        <v>4</v>
      </c>
      <c r="H61" s="27">
        <f t="shared" si="21"/>
        <v>4</v>
      </c>
      <c r="I61" s="27">
        <f t="shared" si="21"/>
        <v>4</v>
      </c>
      <c r="J61" s="27">
        <f t="shared" si="21"/>
        <v>4</v>
      </c>
    </row>
    <row r="62" spans="1:10" ht="102">
      <c r="A62" s="23" t="s">
        <v>73</v>
      </c>
      <c r="B62" s="24" t="s">
        <v>54</v>
      </c>
      <c r="C62" s="25" t="s">
        <v>16</v>
      </c>
      <c r="D62" s="26" t="s">
        <v>64</v>
      </c>
      <c r="E62" s="24" t="s">
        <v>74</v>
      </c>
      <c r="F62" s="15"/>
      <c r="G62" s="27">
        <f t="shared" si="21"/>
        <v>4</v>
      </c>
      <c r="H62" s="27">
        <f t="shared" si="21"/>
        <v>4</v>
      </c>
      <c r="I62" s="27">
        <f t="shared" si="21"/>
        <v>4</v>
      </c>
      <c r="J62" s="27">
        <f t="shared" si="21"/>
        <v>4</v>
      </c>
    </row>
    <row r="63" spans="1:10" ht="25.5">
      <c r="A63" s="23" t="s">
        <v>37</v>
      </c>
      <c r="B63" s="24" t="s">
        <v>54</v>
      </c>
      <c r="C63" s="25" t="s">
        <v>16</v>
      </c>
      <c r="D63" s="26" t="s">
        <v>64</v>
      </c>
      <c r="E63" s="24" t="s">
        <v>74</v>
      </c>
      <c r="F63" s="15">
        <v>200</v>
      </c>
      <c r="G63" s="27">
        <f t="shared" si="21"/>
        <v>4</v>
      </c>
      <c r="H63" s="27">
        <f t="shared" si="21"/>
        <v>4</v>
      </c>
      <c r="I63" s="27">
        <f t="shared" si="21"/>
        <v>4</v>
      </c>
      <c r="J63" s="27">
        <f t="shared" si="21"/>
        <v>4</v>
      </c>
    </row>
    <row r="64" spans="1:10" ht="25.5">
      <c r="A64" s="23" t="s">
        <v>38</v>
      </c>
      <c r="B64" s="24" t="s">
        <v>54</v>
      </c>
      <c r="C64" s="25" t="s">
        <v>16</v>
      </c>
      <c r="D64" s="26" t="s">
        <v>64</v>
      </c>
      <c r="E64" s="24" t="s">
        <v>74</v>
      </c>
      <c r="F64" s="15">
        <v>240</v>
      </c>
      <c r="G64" s="27">
        <f t="shared" si="21"/>
        <v>4</v>
      </c>
      <c r="H64" s="27">
        <f t="shared" si="21"/>
        <v>4</v>
      </c>
      <c r="I64" s="27">
        <f t="shared" si="21"/>
        <v>4</v>
      </c>
      <c r="J64" s="27">
        <f t="shared" si="21"/>
        <v>4</v>
      </c>
    </row>
    <row r="65" spans="1:10">
      <c r="A65" s="29" t="s">
        <v>39</v>
      </c>
      <c r="B65" s="30" t="s">
        <v>54</v>
      </c>
      <c r="C65" s="31" t="s">
        <v>16</v>
      </c>
      <c r="D65" s="32" t="s">
        <v>64</v>
      </c>
      <c r="E65" s="30" t="s">
        <v>74</v>
      </c>
      <c r="F65" s="33">
        <v>244</v>
      </c>
      <c r="G65" s="34">
        <v>4</v>
      </c>
      <c r="H65" s="34">
        <f>G65</f>
        <v>4</v>
      </c>
      <c r="I65" s="34">
        <v>4</v>
      </c>
      <c r="J65" s="34">
        <f>I65</f>
        <v>4</v>
      </c>
    </row>
    <row r="66" spans="1:10">
      <c r="A66" s="20" t="s">
        <v>75</v>
      </c>
      <c r="B66" s="18" t="s">
        <v>54</v>
      </c>
      <c r="C66" s="21" t="s">
        <v>19</v>
      </c>
      <c r="D66" s="21" t="s">
        <v>17</v>
      </c>
      <c r="E66" s="21" t="s">
        <v>17</v>
      </c>
      <c r="F66" s="15"/>
      <c r="G66" s="19">
        <f t="shared" ref="G66:J69" si="22">G67</f>
        <v>502</v>
      </c>
      <c r="H66" s="19">
        <f t="shared" si="22"/>
        <v>502</v>
      </c>
      <c r="I66" s="19">
        <f t="shared" si="22"/>
        <v>522.1</v>
      </c>
      <c r="J66" s="19">
        <f t="shared" si="22"/>
        <v>522.1</v>
      </c>
    </row>
    <row r="67" spans="1:10">
      <c r="A67" s="20" t="s">
        <v>76</v>
      </c>
      <c r="B67" s="24" t="s">
        <v>54</v>
      </c>
      <c r="C67" s="25" t="s">
        <v>19</v>
      </c>
      <c r="D67" s="26" t="s">
        <v>34</v>
      </c>
      <c r="E67" s="24" t="s">
        <v>17</v>
      </c>
      <c r="F67" s="15"/>
      <c r="G67" s="27">
        <f t="shared" si="22"/>
        <v>502</v>
      </c>
      <c r="H67" s="27">
        <f t="shared" si="22"/>
        <v>502</v>
      </c>
      <c r="I67" s="27">
        <f t="shared" si="22"/>
        <v>522.1</v>
      </c>
      <c r="J67" s="27">
        <f t="shared" si="22"/>
        <v>522.1</v>
      </c>
    </row>
    <row r="68" spans="1:10">
      <c r="A68" s="23" t="s">
        <v>20</v>
      </c>
      <c r="B68" s="24" t="s">
        <v>54</v>
      </c>
      <c r="C68" s="25" t="s">
        <v>19</v>
      </c>
      <c r="D68" s="26" t="s">
        <v>34</v>
      </c>
      <c r="E68" s="24" t="s">
        <v>21</v>
      </c>
      <c r="F68" s="15"/>
      <c r="G68" s="27">
        <f t="shared" si="22"/>
        <v>502</v>
      </c>
      <c r="H68" s="27">
        <f t="shared" si="22"/>
        <v>502</v>
      </c>
      <c r="I68" s="27">
        <f t="shared" si="22"/>
        <v>522.1</v>
      </c>
      <c r="J68" s="27">
        <f t="shared" si="22"/>
        <v>522.1</v>
      </c>
    </row>
    <row r="69" spans="1:10" ht="63.75">
      <c r="A69" s="23" t="s">
        <v>77</v>
      </c>
      <c r="B69" s="24" t="s">
        <v>54</v>
      </c>
      <c r="C69" s="25" t="s">
        <v>19</v>
      </c>
      <c r="D69" s="26" t="s">
        <v>34</v>
      </c>
      <c r="E69" s="15" t="s">
        <v>78</v>
      </c>
      <c r="F69" s="15"/>
      <c r="G69" s="27">
        <f t="shared" si="22"/>
        <v>502</v>
      </c>
      <c r="H69" s="27">
        <f t="shared" si="22"/>
        <v>502</v>
      </c>
      <c r="I69" s="27">
        <f t="shared" si="22"/>
        <v>522.1</v>
      </c>
      <c r="J69" s="27">
        <f t="shared" si="22"/>
        <v>522.1</v>
      </c>
    </row>
    <row r="70" spans="1:10" ht="25.5">
      <c r="A70" s="23" t="s">
        <v>79</v>
      </c>
      <c r="B70" s="24" t="s">
        <v>54</v>
      </c>
      <c r="C70" s="25" t="s">
        <v>19</v>
      </c>
      <c r="D70" s="26" t="s">
        <v>34</v>
      </c>
      <c r="E70" s="15" t="s">
        <v>80</v>
      </c>
      <c r="F70" s="15"/>
      <c r="G70" s="27">
        <f t="shared" ref="G70:J70" si="23">G71+G76</f>
        <v>502</v>
      </c>
      <c r="H70" s="27">
        <f t="shared" si="23"/>
        <v>502</v>
      </c>
      <c r="I70" s="27">
        <f t="shared" si="23"/>
        <v>522.1</v>
      </c>
      <c r="J70" s="27">
        <f t="shared" si="23"/>
        <v>522.1</v>
      </c>
    </row>
    <row r="71" spans="1:10" ht="63.75">
      <c r="A71" s="23" t="s">
        <v>26</v>
      </c>
      <c r="B71" s="24" t="s">
        <v>54</v>
      </c>
      <c r="C71" s="25" t="s">
        <v>19</v>
      </c>
      <c r="D71" s="26" t="s">
        <v>34</v>
      </c>
      <c r="E71" s="15" t="s">
        <v>80</v>
      </c>
      <c r="F71" s="15">
        <v>100</v>
      </c>
      <c r="G71" s="27">
        <f t="shared" ref="G71:J71" si="24">G72</f>
        <v>481.22800000000001</v>
      </c>
      <c r="H71" s="27">
        <f t="shared" si="24"/>
        <v>481.22800000000001</v>
      </c>
      <c r="I71" s="27">
        <f t="shared" si="24"/>
        <v>444.10336000000001</v>
      </c>
      <c r="J71" s="27">
        <f t="shared" si="24"/>
        <v>444.10336000000001</v>
      </c>
    </row>
    <row r="72" spans="1:10" ht="25.5">
      <c r="A72" s="58" t="s">
        <v>27</v>
      </c>
      <c r="B72" s="46" t="s">
        <v>54</v>
      </c>
      <c r="C72" s="37" t="s">
        <v>19</v>
      </c>
      <c r="D72" s="38" t="s">
        <v>34</v>
      </c>
      <c r="E72" s="40" t="s">
        <v>80</v>
      </c>
      <c r="F72" s="40">
        <v>120</v>
      </c>
      <c r="G72" s="53">
        <f t="shared" ref="G72:J72" si="25">G73+G75+G74</f>
        <v>481.22800000000001</v>
      </c>
      <c r="H72" s="53">
        <f t="shared" si="25"/>
        <v>481.22800000000001</v>
      </c>
      <c r="I72" s="53">
        <f t="shared" si="25"/>
        <v>444.10336000000001</v>
      </c>
      <c r="J72" s="53">
        <f t="shared" si="25"/>
        <v>444.10336000000001</v>
      </c>
    </row>
    <row r="73" spans="1:10" ht="25.5">
      <c r="A73" s="29" t="s">
        <v>28</v>
      </c>
      <c r="B73" s="30" t="s">
        <v>54</v>
      </c>
      <c r="C73" s="31" t="s">
        <v>19</v>
      </c>
      <c r="D73" s="32" t="s">
        <v>34</v>
      </c>
      <c r="E73" s="33" t="s">
        <v>80</v>
      </c>
      <c r="F73" s="31">
        <v>121</v>
      </c>
      <c r="G73" s="34">
        <v>318.37790000000001</v>
      </c>
      <c r="H73" s="34">
        <f>G73</f>
        <v>318.37790000000001</v>
      </c>
      <c r="I73" s="34">
        <v>341.09321</v>
      </c>
      <c r="J73" s="34">
        <f>I73</f>
        <v>341.09321</v>
      </c>
    </row>
    <row r="74" spans="1:10" ht="38.25">
      <c r="A74" s="29" t="s">
        <v>32</v>
      </c>
      <c r="B74" s="30" t="s">
        <v>54</v>
      </c>
      <c r="C74" s="31" t="s">
        <v>19</v>
      </c>
      <c r="D74" s="32" t="s">
        <v>34</v>
      </c>
      <c r="E74" s="33" t="s">
        <v>80</v>
      </c>
      <c r="F74" s="31">
        <v>122</v>
      </c>
      <c r="G74" s="34">
        <v>66.7</v>
      </c>
      <c r="H74" s="34">
        <f>G74</f>
        <v>66.7</v>
      </c>
      <c r="I74" s="34">
        <v>0</v>
      </c>
      <c r="J74" s="34">
        <f>I74</f>
        <v>0</v>
      </c>
    </row>
    <row r="75" spans="1:10" ht="38.25">
      <c r="A75" s="29" t="s">
        <v>29</v>
      </c>
      <c r="B75" s="30" t="s">
        <v>54</v>
      </c>
      <c r="C75" s="31" t="s">
        <v>19</v>
      </c>
      <c r="D75" s="32" t="s">
        <v>34</v>
      </c>
      <c r="E75" s="33" t="s">
        <v>80</v>
      </c>
      <c r="F75" s="31">
        <v>129</v>
      </c>
      <c r="G75" s="34">
        <v>96.150099999999995</v>
      </c>
      <c r="H75" s="34">
        <f>G75</f>
        <v>96.150099999999995</v>
      </c>
      <c r="I75" s="34">
        <v>103.01015</v>
      </c>
      <c r="J75" s="34">
        <f>I75</f>
        <v>103.01015</v>
      </c>
    </row>
    <row r="76" spans="1:10" ht="25.5">
      <c r="A76" s="59" t="s">
        <v>37</v>
      </c>
      <c r="B76" s="24" t="s">
        <v>54</v>
      </c>
      <c r="C76" s="25" t="s">
        <v>19</v>
      </c>
      <c r="D76" s="26" t="s">
        <v>34</v>
      </c>
      <c r="E76" s="15" t="s">
        <v>80</v>
      </c>
      <c r="F76" s="15">
        <v>200</v>
      </c>
      <c r="G76" s="27">
        <f t="shared" ref="G76:J77" si="26">G77</f>
        <v>20.771999999999998</v>
      </c>
      <c r="H76" s="27">
        <f t="shared" si="26"/>
        <v>20.771999999999998</v>
      </c>
      <c r="I76" s="27">
        <f t="shared" si="26"/>
        <v>77.996639999999999</v>
      </c>
      <c r="J76" s="27">
        <f t="shared" si="26"/>
        <v>77.996639999999999</v>
      </c>
    </row>
    <row r="77" spans="1:10" ht="25.5">
      <c r="A77" s="59" t="s">
        <v>38</v>
      </c>
      <c r="B77" s="24" t="s">
        <v>54</v>
      </c>
      <c r="C77" s="25" t="s">
        <v>19</v>
      </c>
      <c r="D77" s="26" t="s">
        <v>34</v>
      </c>
      <c r="E77" s="15" t="s">
        <v>80</v>
      </c>
      <c r="F77" s="15">
        <v>240</v>
      </c>
      <c r="G77" s="27">
        <f t="shared" si="26"/>
        <v>20.771999999999998</v>
      </c>
      <c r="H77" s="27">
        <f t="shared" si="26"/>
        <v>20.771999999999998</v>
      </c>
      <c r="I77" s="27">
        <f t="shared" si="26"/>
        <v>77.996639999999999</v>
      </c>
      <c r="J77" s="27">
        <f t="shared" si="26"/>
        <v>77.996639999999999</v>
      </c>
    </row>
    <row r="78" spans="1:10">
      <c r="A78" s="41" t="s">
        <v>39</v>
      </c>
      <c r="B78" s="30" t="s">
        <v>54</v>
      </c>
      <c r="C78" s="31" t="s">
        <v>19</v>
      </c>
      <c r="D78" s="32" t="s">
        <v>34</v>
      </c>
      <c r="E78" s="33" t="s">
        <v>80</v>
      </c>
      <c r="F78" s="33">
        <v>244</v>
      </c>
      <c r="G78" s="34">
        <v>20.771999999999998</v>
      </c>
      <c r="H78" s="34">
        <f>G78</f>
        <v>20.771999999999998</v>
      </c>
      <c r="I78" s="34">
        <v>77.996639999999999</v>
      </c>
      <c r="J78" s="34">
        <f>I78</f>
        <v>77.996639999999999</v>
      </c>
    </row>
    <row r="79" spans="1:10" ht="25.5">
      <c r="A79" s="20" t="s">
        <v>81</v>
      </c>
      <c r="B79" s="18" t="s">
        <v>54</v>
      </c>
      <c r="C79" s="21" t="s">
        <v>34</v>
      </c>
      <c r="D79" s="21" t="s">
        <v>17</v>
      </c>
      <c r="E79" s="21" t="s">
        <v>17</v>
      </c>
      <c r="F79" s="15" t="s">
        <v>17</v>
      </c>
      <c r="G79" s="19">
        <f t="shared" ref="G79:I80" si="27">G80</f>
        <v>392.59761000000003</v>
      </c>
      <c r="H79" s="19"/>
      <c r="I79" s="19">
        <f t="shared" si="27"/>
        <v>392.59761000000003</v>
      </c>
      <c r="J79" s="19"/>
    </row>
    <row r="80" spans="1:10" ht="38.25">
      <c r="A80" s="20" t="s">
        <v>82</v>
      </c>
      <c r="B80" s="18" t="s">
        <v>54</v>
      </c>
      <c r="C80" s="21" t="s">
        <v>34</v>
      </c>
      <c r="D80" s="21" t="s">
        <v>43</v>
      </c>
      <c r="E80" s="24"/>
      <c r="F80" s="15"/>
      <c r="G80" s="19">
        <f t="shared" si="27"/>
        <v>392.59761000000003</v>
      </c>
      <c r="H80" s="19"/>
      <c r="I80" s="19">
        <f t="shared" si="27"/>
        <v>392.59761000000003</v>
      </c>
      <c r="J80" s="19"/>
    </row>
    <row r="81" spans="1:10" ht="51">
      <c r="A81" s="49" t="s">
        <v>83</v>
      </c>
      <c r="B81" s="18" t="s">
        <v>54</v>
      </c>
      <c r="C81" s="22" t="s">
        <v>34</v>
      </c>
      <c r="D81" s="22" t="s">
        <v>43</v>
      </c>
      <c r="E81" s="18" t="s">
        <v>84</v>
      </c>
      <c r="F81" s="50"/>
      <c r="G81" s="47">
        <f>G82+G87+G92+G97+G101</f>
        <v>392.59761000000003</v>
      </c>
      <c r="H81" s="47"/>
      <c r="I81" s="47">
        <f>I82+I87+I92+I97+I101</f>
        <v>392.59761000000003</v>
      </c>
      <c r="J81" s="47"/>
    </row>
    <row r="82" spans="1:10" ht="25.5">
      <c r="A82" s="49" t="s">
        <v>85</v>
      </c>
      <c r="B82" s="18" t="s">
        <v>54</v>
      </c>
      <c r="C82" s="22" t="s">
        <v>34</v>
      </c>
      <c r="D82" s="22" t="s">
        <v>43</v>
      </c>
      <c r="E82" s="18" t="s">
        <v>86</v>
      </c>
      <c r="F82" s="50"/>
      <c r="G82" s="19">
        <f t="shared" ref="G82:I85" si="28">G83</f>
        <v>33.747210000000003</v>
      </c>
      <c r="H82" s="19"/>
      <c r="I82" s="19">
        <f t="shared" si="28"/>
        <v>33.747210000000003</v>
      </c>
      <c r="J82" s="19"/>
    </row>
    <row r="83" spans="1:10" ht="25.5">
      <c r="A83" s="49" t="s">
        <v>87</v>
      </c>
      <c r="B83" s="18" t="s">
        <v>54</v>
      </c>
      <c r="C83" s="22" t="s">
        <v>34</v>
      </c>
      <c r="D83" s="22" t="s">
        <v>43</v>
      </c>
      <c r="E83" s="18" t="s">
        <v>88</v>
      </c>
      <c r="F83" s="50"/>
      <c r="G83" s="19">
        <f t="shared" si="28"/>
        <v>33.747210000000003</v>
      </c>
      <c r="H83" s="19"/>
      <c r="I83" s="19">
        <f t="shared" si="28"/>
        <v>33.747210000000003</v>
      </c>
      <c r="J83" s="19"/>
    </row>
    <row r="84" spans="1:10" ht="25.5">
      <c r="A84" s="23" t="s">
        <v>37</v>
      </c>
      <c r="B84" s="24" t="s">
        <v>54</v>
      </c>
      <c r="C84" s="26" t="s">
        <v>34</v>
      </c>
      <c r="D84" s="26" t="s">
        <v>43</v>
      </c>
      <c r="E84" s="24" t="s">
        <v>88</v>
      </c>
      <c r="F84" s="15">
        <v>200</v>
      </c>
      <c r="G84" s="27">
        <f t="shared" si="28"/>
        <v>33.747210000000003</v>
      </c>
      <c r="H84" s="27"/>
      <c r="I84" s="27">
        <f t="shared" si="28"/>
        <v>33.747210000000003</v>
      </c>
      <c r="J84" s="27"/>
    </row>
    <row r="85" spans="1:10" ht="25.5">
      <c r="A85" s="23" t="s">
        <v>38</v>
      </c>
      <c r="B85" s="24" t="s">
        <v>54</v>
      </c>
      <c r="C85" s="26" t="s">
        <v>34</v>
      </c>
      <c r="D85" s="26" t="s">
        <v>43</v>
      </c>
      <c r="E85" s="24" t="s">
        <v>88</v>
      </c>
      <c r="F85" s="15">
        <v>240</v>
      </c>
      <c r="G85" s="27">
        <f t="shared" si="28"/>
        <v>33.747210000000003</v>
      </c>
      <c r="H85" s="27"/>
      <c r="I85" s="27">
        <f t="shared" si="28"/>
        <v>33.747210000000003</v>
      </c>
      <c r="J85" s="27"/>
    </row>
    <row r="86" spans="1:10">
      <c r="A86" s="29" t="s">
        <v>39</v>
      </c>
      <c r="B86" s="30" t="s">
        <v>54</v>
      </c>
      <c r="C86" s="32" t="s">
        <v>34</v>
      </c>
      <c r="D86" s="32" t="s">
        <v>43</v>
      </c>
      <c r="E86" s="30" t="s">
        <v>88</v>
      </c>
      <c r="F86" s="33">
        <v>244</v>
      </c>
      <c r="G86" s="34">
        <v>33.747210000000003</v>
      </c>
      <c r="H86" s="34"/>
      <c r="I86" s="34">
        <v>33.747210000000003</v>
      </c>
      <c r="J86" s="34"/>
    </row>
    <row r="87" spans="1:10" ht="51">
      <c r="A87" s="49" t="s">
        <v>89</v>
      </c>
      <c r="B87" s="18" t="s">
        <v>54</v>
      </c>
      <c r="C87" s="22" t="s">
        <v>34</v>
      </c>
      <c r="D87" s="22" t="s">
        <v>43</v>
      </c>
      <c r="E87" s="18" t="s">
        <v>90</v>
      </c>
      <c r="F87" s="50"/>
      <c r="G87" s="19">
        <f t="shared" ref="G87:I90" si="29">G88</f>
        <v>100</v>
      </c>
      <c r="H87" s="19"/>
      <c r="I87" s="19">
        <f t="shared" si="29"/>
        <v>100</v>
      </c>
      <c r="J87" s="19"/>
    </row>
    <row r="88" spans="1:10" ht="25.5">
      <c r="A88" s="49" t="s">
        <v>91</v>
      </c>
      <c r="B88" s="18" t="s">
        <v>54</v>
      </c>
      <c r="C88" s="22" t="s">
        <v>34</v>
      </c>
      <c r="D88" s="22" t="s">
        <v>43</v>
      </c>
      <c r="E88" s="18" t="s">
        <v>92</v>
      </c>
      <c r="F88" s="50"/>
      <c r="G88" s="19">
        <f t="shared" si="29"/>
        <v>100</v>
      </c>
      <c r="H88" s="19"/>
      <c r="I88" s="19">
        <f t="shared" si="29"/>
        <v>100</v>
      </c>
      <c r="J88" s="19"/>
    </row>
    <row r="89" spans="1:10" ht="25.5">
      <c r="A89" s="23" t="s">
        <v>37</v>
      </c>
      <c r="B89" s="24" t="s">
        <v>54</v>
      </c>
      <c r="C89" s="26" t="s">
        <v>34</v>
      </c>
      <c r="D89" s="26" t="s">
        <v>43</v>
      </c>
      <c r="E89" s="24" t="s">
        <v>92</v>
      </c>
      <c r="F89" s="15">
        <v>200</v>
      </c>
      <c r="G89" s="27">
        <f t="shared" si="29"/>
        <v>100</v>
      </c>
      <c r="H89" s="27"/>
      <c r="I89" s="27">
        <f t="shared" si="29"/>
        <v>100</v>
      </c>
      <c r="J89" s="27"/>
    </row>
    <row r="90" spans="1:10" ht="25.5">
      <c r="A90" s="23" t="s">
        <v>38</v>
      </c>
      <c r="B90" s="24" t="s">
        <v>54</v>
      </c>
      <c r="C90" s="26" t="s">
        <v>34</v>
      </c>
      <c r="D90" s="26" t="s">
        <v>43</v>
      </c>
      <c r="E90" s="24" t="s">
        <v>92</v>
      </c>
      <c r="F90" s="15">
        <v>240</v>
      </c>
      <c r="G90" s="27">
        <f t="shared" si="29"/>
        <v>100</v>
      </c>
      <c r="H90" s="27"/>
      <c r="I90" s="27">
        <f t="shared" si="29"/>
        <v>100</v>
      </c>
      <c r="J90" s="27"/>
    </row>
    <row r="91" spans="1:10">
      <c r="A91" s="29" t="s">
        <v>39</v>
      </c>
      <c r="B91" s="30" t="s">
        <v>54</v>
      </c>
      <c r="C91" s="32" t="s">
        <v>34</v>
      </c>
      <c r="D91" s="32" t="s">
        <v>43</v>
      </c>
      <c r="E91" s="30" t="s">
        <v>92</v>
      </c>
      <c r="F91" s="33">
        <v>244</v>
      </c>
      <c r="G91" s="34">
        <v>100</v>
      </c>
      <c r="H91" s="34"/>
      <c r="I91" s="34">
        <v>100</v>
      </c>
      <c r="J91" s="34"/>
    </row>
    <row r="92" spans="1:10" ht="25.5">
      <c r="A92" s="49" t="s">
        <v>93</v>
      </c>
      <c r="B92" s="18" t="s">
        <v>54</v>
      </c>
      <c r="C92" s="22" t="s">
        <v>34</v>
      </c>
      <c r="D92" s="22" t="s">
        <v>43</v>
      </c>
      <c r="E92" s="18" t="s">
        <v>94</v>
      </c>
      <c r="F92" s="50"/>
      <c r="G92" s="19">
        <f t="shared" ref="G92:I95" si="30">G93</f>
        <v>6.5</v>
      </c>
      <c r="H92" s="19"/>
      <c r="I92" s="19">
        <f t="shared" si="30"/>
        <v>6.5</v>
      </c>
      <c r="J92" s="19"/>
    </row>
    <row r="93" spans="1:10" ht="38.25">
      <c r="A93" s="49" t="s">
        <v>95</v>
      </c>
      <c r="B93" s="18" t="s">
        <v>54</v>
      </c>
      <c r="C93" s="22" t="s">
        <v>34</v>
      </c>
      <c r="D93" s="22" t="s">
        <v>43</v>
      </c>
      <c r="E93" s="18" t="s">
        <v>96</v>
      </c>
      <c r="F93" s="50"/>
      <c r="G93" s="19">
        <f t="shared" si="30"/>
        <v>6.5</v>
      </c>
      <c r="H93" s="19"/>
      <c r="I93" s="19">
        <f t="shared" si="30"/>
        <v>6.5</v>
      </c>
      <c r="J93" s="19"/>
    </row>
    <row r="94" spans="1:10" ht="25.5">
      <c r="A94" s="23" t="s">
        <v>37</v>
      </c>
      <c r="B94" s="24" t="s">
        <v>54</v>
      </c>
      <c r="C94" s="26" t="s">
        <v>34</v>
      </c>
      <c r="D94" s="26" t="s">
        <v>43</v>
      </c>
      <c r="E94" s="24" t="s">
        <v>96</v>
      </c>
      <c r="F94" s="15">
        <v>200</v>
      </c>
      <c r="G94" s="27">
        <f t="shared" si="30"/>
        <v>6.5</v>
      </c>
      <c r="H94" s="27"/>
      <c r="I94" s="27">
        <f t="shared" si="30"/>
        <v>6.5</v>
      </c>
      <c r="J94" s="27"/>
    </row>
    <row r="95" spans="1:10" ht="25.5">
      <c r="A95" s="23" t="s">
        <v>38</v>
      </c>
      <c r="B95" s="24" t="s">
        <v>54</v>
      </c>
      <c r="C95" s="26" t="s">
        <v>34</v>
      </c>
      <c r="D95" s="26" t="s">
        <v>43</v>
      </c>
      <c r="E95" s="24" t="s">
        <v>96</v>
      </c>
      <c r="F95" s="15">
        <v>240</v>
      </c>
      <c r="G95" s="27">
        <f t="shared" si="30"/>
        <v>6.5</v>
      </c>
      <c r="H95" s="27"/>
      <c r="I95" s="27">
        <f t="shared" si="30"/>
        <v>6.5</v>
      </c>
      <c r="J95" s="27"/>
    </row>
    <row r="96" spans="1:10">
      <c r="A96" s="29" t="s">
        <v>39</v>
      </c>
      <c r="B96" s="30" t="s">
        <v>54</v>
      </c>
      <c r="C96" s="32" t="s">
        <v>34</v>
      </c>
      <c r="D96" s="32" t="s">
        <v>43</v>
      </c>
      <c r="E96" s="30" t="s">
        <v>96</v>
      </c>
      <c r="F96" s="33">
        <v>244</v>
      </c>
      <c r="G96" s="34">
        <v>6.5</v>
      </c>
      <c r="H96" s="34"/>
      <c r="I96" s="34">
        <v>6.5</v>
      </c>
      <c r="J96" s="34"/>
    </row>
    <row r="97" spans="1:10" ht="38.25">
      <c r="A97" s="49" t="s">
        <v>97</v>
      </c>
      <c r="B97" s="18" t="s">
        <v>54</v>
      </c>
      <c r="C97" s="22" t="s">
        <v>34</v>
      </c>
      <c r="D97" s="22" t="s">
        <v>43</v>
      </c>
      <c r="E97" s="18" t="s">
        <v>98</v>
      </c>
      <c r="F97" s="50"/>
      <c r="G97" s="19">
        <f t="shared" ref="G97:I99" si="31">G98</f>
        <v>28.74</v>
      </c>
      <c r="H97" s="19"/>
      <c r="I97" s="19">
        <f t="shared" si="31"/>
        <v>28.74</v>
      </c>
      <c r="J97" s="19"/>
    </row>
    <row r="98" spans="1:10" ht="25.5">
      <c r="A98" s="49" t="s">
        <v>99</v>
      </c>
      <c r="B98" s="18" t="s">
        <v>54</v>
      </c>
      <c r="C98" s="22" t="s">
        <v>34</v>
      </c>
      <c r="D98" s="22" t="s">
        <v>43</v>
      </c>
      <c r="E98" s="18" t="s">
        <v>100</v>
      </c>
      <c r="F98" s="50"/>
      <c r="G98" s="19">
        <f t="shared" si="31"/>
        <v>28.74</v>
      </c>
      <c r="H98" s="19"/>
      <c r="I98" s="19">
        <f t="shared" si="31"/>
        <v>28.74</v>
      </c>
      <c r="J98" s="19"/>
    </row>
    <row r="99" spans="1:10">
      <c r="A99" s="23" t="s">
        <v>101</v>
      </c>
      <c r="B99" s="24" t="s">
        <v>54</v>
      </c>
      <c r="C99" s="26" t="s">
        <v>34</v>
      </c>
      <c r="D99" s="26" t="s">
        <v>43</v>
      </c>
      <c r="E99" s="24" t="s">
        <v>100</v>
      </c>
      <c r="F99" s="15">
        <v>300</v>
      </c>
      <c r="G99" s="27">
        <f t="shared" si="31"/>
        <v>28.74</v>
      </c>
      <c r="H99" s="27"/>
      <c r="I99" s="27">
        <f t="shared" si="31"/>
        <v>28.74</v>
      </c>
      <c r="J99" s="27"/>
    </row>
    <row r="100" spans="1:10">
      <c r="A100" s="29" t="s">
        <v>102</v>
      </c>
      <c r="B100" s="30" t="s">
        <v>54</v>
      </c>
      <c r="C100" s="32" t="s">
        <v>34</v>
      </c>
      <c r="D100" s="32" t="s">
        <v>43</v>
      </c>
      <c r="E100" s="30" t="s">
        <v>100</v>
      </c>
      <c r="F100" s="33">
        <v>360</v>
      </c>
      <c r="G100" s="34">
        <v>28.74</v>
      </c>
      <c r="H100" s="34"/>
      <c r="I100" s="34">
        <v>28.74</v>
      </c>
      <c r="J100" s="34"/>
    </row>
    <row r="101" spans="1:10" ht="76.5">
      <c r="A101" s="49" t="s">
        <v>103</v>
      </c>
      <c r="B101" s="18" t="s">
        <v>54</v>
      </c>
      <c r="C101" s="22" t="s">
        <v>34</v>
      </c>
      <c r="D101" s="22" t="s">
        <v>43</v>
      </c>
      <c r="E101" s="18" t="s">
        <v>104</v>
      </c>
      <c r="F101" s="50"/>
      <c r="G101" s="19">
        <f t="shared" ref="G101:I103" si="32">G102</f>
        <v>223.6104</v>
      </c>
      <c r="H101" s="19"/>
      <c r="I101" s="19">
        <f t="shared" si="32"/>
        <v>223.6104</v>
      </c>
      <c r="J101" s="19"/>
    </row>
    <row r="102" spans="1:10" ht="25.5">
      <c r="A102" s="49" t="s">
        <v>105</v>
      </c>
      <c r="B102" s="18" t="s">
        <v>54</v>
      </c>
      <c r="C102" s="22" t="s">
        <v>34</v>
      </c>
      <c r="D102" s="22" t="s">
        <v>43</v>
      </c>
      <c r="E102" s="18" t="s">
        <v>106</v>
      </c>
      <c r="F102" s="50"/>
      <c r="G102" s="19">
        <f t="shared" si="32"/>
        <v>223.6104</v>
      </c>
      <c r="H102" s="19"/>
      <c r="I102" s="19">
        <f t="shared" si="32"/>
        <v>223.6104</v>
      </c>
      <c r="J102" s="19"/>
    </row>
    <row r="103" spans="1:10" ht="25.5">
      <c r="A103" s="23" t="s">
        <v>37</v>
      </c>
      <c r="B103" s="24" t="s">
        <v>54</v>
      </c>
      <c r="C103" s="26" t="s">
        <v>34</v>
      </c>
      <c r="D103" s="26" t="s">
        <v>43</v>
      </c>
      <c r="E103" s="24" t="s">
        <v>106</v>
      </c>
      <c r="F103" s="15">
        <v>200</v>
      </c>
      <c r="G103" s="27">
        <f t="shared" si="32"/>
        <v>223.6104</v>
      </c>
      <c r="H103" s="27"/>
      <c r="I103" s="27">
        <f t="shared" si="32"/>
        <v>223.6104</v>
      </c>
      <c r="J103" s="27"/>
    </row>
    <row r="104" spans="1:10" ht="25.5">
      <c r="A104" s="23" t="s">
        <v>38</v>
      </c>
      <c r="B104" s="24" t="s">
        <v>54</v>
      </c>
      <c r="C104" s="26" t="s">
        <v>34</v>
      </c>
      <c r="D104" s="26" t="s">
        <v>43</v>
      </c>
      <c r="E104" s="24" t="s">
        <v>106</v>
      </c>
      <c r="F104" s="15">
        <v>240</v>
      </c>
      <c r="G104" s="27">
        <f>G105+G106</f>
        <v>223.6104</v>
      </c>
      <c r="H104" s="27"/>
      <c r="I104" s="27">
        <f>I105+I106</f>
        <v>223.6104</v>
      </c>
      <c r="J104" s="27"/>
    </row>
    <row r="105" spans="1:10">
      <c r="A105" s="29" t="s">
        <v>39</v>
      </c>
      <c r="B105" s="30" t="s">
        <v>54</v>
      </c>
      <c r="C105" s="32" t="s">
        <v>34</v>
      </c>
      <c r="D105" s="32" t="s">
        <v>43</v>
      </c>
      <c r="E105" s="30" t="s">
        <v>106</v>
      </c>
      <c r="F105" s="33">
        <v>244</v>
      </c>
      <c r="G105" s="34">
        <v>61.370399999999997</v>
      </c>
      <c r="H105" s="34"/>
      <c r="I105" s="34">
        <v>61.370399999999997</v>
      </c>
      <c r="J105" s="34"/>
    </row>
    <row r="106" spans="1:10">
      <c r="A106" s="29" t="s">
        <v>107</v>
      </c>
      <c r="B106" s="30" t="s">
        <v>54</v>
      </c>
      <c r="C106" s="32" t="s">
        <v>34</v>
      </c>
      <c r="D106" s="32" t="s">
        <v>43</v>
      </c>
      <c r="E106" s="30" t="s">
        <v>106</v>
      </c>
      <c r="F106" s="33">
        <v>247</v>
      </c>
      <c r="G106" s="34">
        <v>162.24</v>
      </c>
      <c r="H106" s="34"/>
      <c r="I106" s="34">
        <v>162.24</v>
      </c>
      <c r="J106" s="34"/>
    </row>
    <row r="107" spans="1:10" s="48" customFormat="1">
      <c r="A107" s="42" t="s">
        <v>40</v>
      </c>
      <c r="B107" s="43" t="s">
        <v>54</v>
      </c>
      <c r="C107" s="44" t="s">
        <v>41</v>
      </c>
      <c r="D107" s="45"/>
      <c r="E107" s="46"/>
      <c r="F107" s="40"/>
      <c r="G107" s="47">
        <f>G108+G120</f>
        <v>566.50732000000005</v>
      </c>
      <c r="H107" s="47">
        <f>H108+H120</f>
        <v>473.81700000000001</v>
      </c>
      <c r="I107" s="47">
        <f>I108+I120</f>
        <v>566.50732000000005</v>
      </c>
      <c r="J107" s="47">
        <f>J108+J120</f>
        <v>473.81700000000001</v>
      </c>
    </row>
    <row r="108" spans="1:10">
      <c r="A108" s="49" t="s">
        <v>108</v>
      </c>
      <c r="B108" s="18" t="s">
        <v>54</v>
      </c>
      <c r="C108" s="18" t="s">
        <v>41</v>
      </c>
      <c r="D108" s="18" t="s">
        <v>109</v>
      </c>
      <c r="E108" s="18"/>
      <c r="F108" s="50"/>
      <c r="G108" s="19">
        <f>G109</f>
        <v>473.81700000000001</v>
      </c>
      <c r="H108" s="19">
        <f t="shared" ref="H108:J108" si="33">H109</f>
        <v>473.81700000000001</v>
      </c>
      <c r="I108" s="19">
        <f t="shared" si="33"/>
        <v>473.81700000000001</v>
      </c>
      <c r="J108" s="19">
        <f t="shared" si="33"/>
        <v>473.81700000000001</v>
      </c>
    </row>
    <row r="109" spans="1:10" ht="63.75">
      <c r="A109" s="49" t="s">
        <v>116</v>
      </c>
      <c r="B109" s="18" t="s">
        <v>54</v>
      </c>
      <c r="C109" s="18" t="s">
        <v>41</v>
      </c>
      <c r="D109" s="18" t="s">
        <v>109</v>
      </c>
      <c r="E109" s="18" t="s">
        <v>110</v>
      </c>
      <c r="F109" s="50"/>
      <c r="G109" s="19">
        <f t="shared" ref="G109:J109" si="34">G110+G115</f>
        <v>473.81700000000001</v>
      </c>
      <c r="H109" s="19">
        <f t="shared" si="34"/>
        <v>473.81700000000001</v>
      </c>
      <c r="I109" s="19">
        <f t="shared" si="34"/>
        <v>473.81700000000001</v>
      </c>
      <c r="J109" s="19">
        <f t="shared" si="34"/>
        <v>473.81700000000001</v>
      </c>
    </row>
    <row r="110" spans="1:10" ht="38.25">
      <c r="A110" s="49" t="s">
        <v>210</v>
      </c>
      <c r="B110" s="18" t="s">
        <v>54</v>
      </c>
      <c r="C110" s="18" t="s">
        <v>41</v>
      </c>
      <c r="D110" s="18" t="s">
        <v>109</v>
      </c>
      <c r="E110" s="18" t="s">
        <v>111</v>
      </c>
      <c r="F110" s="50"/>
      <c r="G110" s="19">
        <f t="shared" ref="G110:J113" si="35">G111</f>
        <v>452.33699999999999</v>
      </c>
      <c r="H110" s="19">
        <f t="shared" si="35"/>
        <v>452.33699999999999</v>
      </c>
      <c r="I110" s="19">
        <f t="shared" si="35"/>
        <v>452.33699999999999</v>
      </c>
      <c r="J110" s="19">
        <f t="shared" si="35"/>
        <v>452.33699999999999</v>
      </c>
    </row>
    <row r="111" spans="1:10" ht="38.25">
      <c r="A111" s="62" t="s">
        <v>112</v>
      </c>
      <c r="B111" s="18" t="s">
        <v>54</v>
      </c>
      <c r="C111" s="18" t="s">
        <v>41</v>
      </c>
      <c r="D111" s="18" t="s">
        <v>109</v>
      </c>
      <c r="E111" s="18" t="s">
        <v>113</v>
      </c>
      <c r="F111" s="50"/>
      <c r="G111" s="19">
        <f t="shared" si="35"/>
        <v>452.33699999999999</v>
      </c>
      <c r="H111" s="19">
        <f t="shared" ref="H111:J113" si="36">H112</f>
        <v>452.33699999999999</v>
      </c>
      <c r="I111" s="19">
        <f t="shared" si="35"/>
        <v>452.33699999999999</v>
      </c>
      <c r="J111" s="19">
        <f t="shared" si="36"/>
        <v>452.33699999999999</v>
      </c>
    </row>
    <row r="112" spans="1:10" ht="25.5">
      <c r="A112" s="51" t="s">
        <v>37</v>
      </c>
      <c r="B112" s="24" t="s">
        <v>54</v>
      </c>
      <c r="C112" s="24" t="s">
        <v>41</v>
      </c>
      <c r="D112" s="24" t="s">
        <v>109</v>
      </c>
      <c r="E112" s="24" t="s">
        <v>113</v>
      </c>
      <c r="F112" s="15">
        <v>200</v>
      </c>
      <c r="G112" s="27">
        <f t="shared" si="35"/>
        <v>452.33699999999999</v>
      </c>
      <c r="H112" s="27">
        <f t="shared" si="36"/>
        <v>452.33699999999999</v>
      </c>
      <c r="I112" s="27">
        <f t="shared" si="35"/>
        <v>452.33699999999999</v>
      </c>
      <c r="J112" s="27">
        <f t="shared" si="36"/>
        <v>452.33699999999999</v>
      </c>
    </row>
    <row r="113" spans="1:10" ht="25.5">
      <c r="A113" s="51" t="s">
        <v>38</v>
      </c>
      <c r="B113" s="24" t="s">
        <v>54</v>
      </c>
      <c r="C113" s="24" t="s">
        <v>41</v>
      </c>
      <c r="D113" s="24" t="s">
        <v>109</v>
      </c>
      <c r="E113" s="24" t="s">
        <v>113</v>
      </c>
      <c r="F113" s="15">
        <v>240</v>
      </c>
      <c r="G113" s="27">
        <f t="shared" si="35"/>
        <v>452.33699999999999</v>
      </c>
      <c r="H113" s="27">
        <f t="shared" si="36"/>
        <v>452.33699999999999</v>
      </c>
      <c r="I113" s="27">
        <f t="shared" si="35"/>
        <v>452.33699999999999</v>
      </c>
      <c r="J113" s="27">
        <f t="shared" si="36"/>
        <v>452.33699999999999</v>
      </c>
    </row>
    <row r="114" spans="1:10">
      <c r="A114" s="52" t="s">
        <v>39</v>
      </c>
      <c r="B114" s="30" t="s">
        <v>54</v>
      </c>
      <c r="C114" s="30" t="s">
        <v>41</v>
      </c>
      <c r="D114" s="30" t="s">
        <v>109</v>
      </c>
      <c r="E114" s="30" t="s">
        <v>113</v>
      </c>
      <c r="F114" s="33">
        <v>244</v>
      </c>
      <c r="G114" s="34">
        <f>452.337</f>
        <v>452.33699999999999</v>
      </c>
      <c r="H114" s="34">
        <f>G114</f>
        <v>452.33699999999999</v>
      </c>
      <c r="I114" s="34">
        <f>452.337</f>
        <v>452.33699999999999</v>
      </c>
      <c r="J114" s="34">
        <f>I114</f>
        <v>452.33699999999999</v>
      </c>
    </row>
    <row r="115" spans="1:10" ht="38.25">
      <c r="A115" s="49" t="s">
        <v>211</v>
      </c>
      <c r="B115" s="18" t="s">
        <v>54</v>
      </c>
      <c r="C115" s="18" t="s">
        <v>41</v>
      </c>
      <c r="D115" s="18" t="s">
        <v>109</v>
      </c>
      <c r="E115" s="18" t="s">
        <v>114</v>
      </c>
      <c r="F115" s="50"/>
      <c r="G115" s="19">
        <f t="shared" ref="G115:J118" si="37">G116</f>
        <v>21.48</v>
      </c>
      <c r="H115" s="19">
        <f t="shared" si="37"/>
        <v>21.48</v>
      </c>
      <c r="I115" s="19">
        <f t="shared" si="37"/>
        <v>21.48</v>
      </c>
      <c r="J115" s="19">
        <f t="shared" si="37"/>
        <v>21.48</v>
      </c>
    </row>
    <row r="116" spans="1:10" ht="38.25">
      <c r="A116" s="62" t="s">
        <v>112</v>
      </c>
      <c r="B116" s="18" t="s">
        <v>54</v>
      </c>
      <c r="C116" s="18" t="s">
        <v>41</v>
      </c>
      <c r="D116" s="18" t="s">
        <v>109</v>
      </c>
      <c r="E116" s="18" t="s">
        <v>115</v>
      </c>
      <c r="F116" s="50"/>
      <c r="G116" s="19">
        <f t="shared" si="37"/>
        <v>21.48</v>
      </c>
      <c r="H116" s="19">
        <f t="shared" ref="H116:J118" si="38">H117</f>
        <v>21.48</v>
      </c>
      <c r="I116" s="19">
        <f t="shared" si="37"/>
        <v>21.48</v>
      </c>
      <c r="J116" s="19">
        <f t="shared" si="38"/>
        <v>21.48</v>
      </c>
    </row>
    <row r="117" spans="1:10" ht="25.5">
      <c r="A117" s="51" t="s">
        <v>37</v>
      </c>
      <c r="B117" s="24" t="s">
        <v>54</v>
      </c>
      <c r="C117" s="24" t="s">
        <v>41</v>
      </c>
      <c r="D117" s="24" t="s">
        <v>109</v>
      </c>
      <c r="E117" s="24" t="s">
        <v>115</v>
      </c>
      <c r="F117" s="15">
        <v>200</v>
      </c>
      <c r="G117" s="27">
        <f t="shared" si="37"/>
        <v>21.48</v>
      </c>
      <c r="H117" s="27">
        <f t="shared" si="38"/>
        <v>21.48</v>
      </c>
      <c r="I117" s="27">
        <f t="shared" si="37"/>
        <v>21.48</v>
      </c>
      <c r="J117" s="27">
        <f t="shared" si="38"/>
        <v>21.48</v>
      </c>
    </row>
    <row r="118" spans="1:10" ht="25.5">
      <c r="A118" s="51" t="s">
        <v>38</v>
      </c>
      <c r="B118" s="24" t="s">
        <v>54</v>
      </c>
      <c r="C118" s="24" t="s">
        <v>41</v>
      </c>
      <c r="D118" s="24" t="s">
        <v>109</v>
      </c>
      <c r="E118" s="24" t="s">
        <v>115</v>
      </c>
      <c r="F118" s="15">
        <v>240</v>
      </c>
      <c r="G118" s="27">
        <f t="shared" si="37"/>
        <v>21.48</v>
      </c>
      <c r="H118" s="27">
        <f t="shared" si="38"/>
        <v>21.48</v>
      </c>
      <c r="I118" s="27">
        <f t="shared" si="37"/>
        <v>21.48</v>
      </c>
      <c r="J118" s="27">
        <f t="shared" si="38"/>
        <v>21.48</v>
      </c>
    </row>
    <row r="119" spans="1:10">
      <c r="A119" s="52" t="s">
        <v>39</v>
      </c>
      <c r="B119" s="30" t="s">
        <v>54</v>
      </c>
      <c r="C119" s="30" t="s">
        <v>41</v>
      </c>
      <c r="D119" s="30" t="s">
        <v>109</v>
      </c>
      <c r="E119" s="30" t="s">
        <v>115</v>
      </c>
      <c r="F119" s="33">
        <v>244</v>
      </c>
      <c r="G119" s="34">
        <v>21.48</v>
      </c>
      <c r="H119" s="34">
        <f>G119</f>
        <v>21.48</v>
      </c>
      <c r="I119" s="34">
        <v>21.48</v>
      </c>
      <c r="J119" s="34">
        <f>I119</f>
        <v>21.48</v>
      </c>
    </row>
    <row r="120" spans="1:10">
      <c r="A120" s="49" t="s">
        <v>42</v>
      </c>
      <c r="B120" s="18" t="s">
        <v>54</v>
      </c>
      <c r="C120" s="21" t="s">
        <v>41</v>
      </c>
      <c r="D120" s="21" t="s">
        <v>43</v>
      </c>
      <c r="E120" s="24"/>
      <c r="F120" s="15"/>
      <c r="G120" s="19">
        <f>G121</f>
        <v>92.690320000000014</v>
      </c>
      <c r="H120" s="19">
        <f t="shared" ref="H120:J120" si="39">H121</f>
        <v>0</v>
      </c>
      <c r="I120" s="19">
        <f t="shared" si="39"/>
        <v>92.690320000000014</v>
      </c>
      <c r="J120" s="19">
        <f t="shared" si="39"/>
        <v>0</v>
      </c>
    </row>
    <row r="121" spans="1:10" ht="25.5">
      <c r="A121" s="23" t="s">
        <v>52</v>
      </c>
      <c r="B121" s="24" t="s">
        <v>54</v>
      </c>
      <c r="C121" s="24" t="s">
        <v>41</v>
      </c>
      <c r="D121" s="24" t="s">
        <v>43</v>
      </c>
      <c r="E121" s="24" t="s">
        <v>45</v>
      </c>
      <c r="F121" s="15"/>
      <c r="G121" s="27">
        <f t="shared" ref="G121:J122" si="40">G122</f>
        <v>92.690320000000014</v>
      </c>
      <c r="H121" s="27">
        <f t="shared" si="40"/>
        <v>0</v>
      </c>
      <c r="I121" s="27">
        <f t="shared" si="40"/>
        <v>92.690320000000014</v>
      </c>
      <c r="J121" s="27">
        <f t="shared" si="40"/>
        <v>0</v>
      </c>
    </row>
    <row r="122" spans="1:10" ht="51">
      <c r="A122" s="23" t="s">
        <v>46</v>
      </c>
      <c r="B122" s="24" t="s">
        <v>54</v>
      </c>
      <c r="C122" s="24" t="s">
        <v>41</v>
      </c>
      <c r="D122" s="24" t="s">
        <v>43</v>
      </c>
      <c r="E122" s="24" t="s">
        <v>47</v>
      </c>
      <c r="F122" s="15"/>
      <c r="G122" s="27">
        <f t="shared" si="40"/>
        <v>92.690320000000014</v>
      </c>
      <c r="H122" s="27">
        <f t="shared" si="40"/>
        <v>0</v>
      </c>
      <c r="I122" s="27">
        <f t="shared" si="40"/>
        <v>92.690320000000014</v>
      </c>
      <c r="J122" s="27">
        <f t="shared" si="40"/>
        <v>0</v>
      </c>
    </row>
    <row r="123" spans="1:10" ht="38.25">
      <c r="A123" s="23" t="s">
        <v>117</v>
      </c>
      <c r="B123" s="24" t="s">
        <v>54</v>
      </c>
      <c r="C123" s="24" t="s">
        <v>41</v>
      </c>
      <c r="D123" s="24" t="s">
        <v>43</v>
      </c>
      <c r="E123" s="24" t="s">
        <v>118</v>
      </c>
      <c r="F123" s="15"/>
      <c r="G123" s="27">
        <f t="shared" ref="G123:I125" si="41">G124</f>
        <v>92.690320000000014</v>
      </c>
      <c r="H123" s="27"/>
      <c r="I123" s="27">
        <f t="shared" si="41"/>
        <v>92.690320000000014</v>
      </c>
      <c r="J123" s="27"/>
    </row>
    <row r="124" spans="1:10" ht="25.5">
      <c r="A124" s="51" t="s">
        <v>37</v>
      </c>
      <c r="B124" s="24" t="s">
        <v>54</v>
      </c>
      <c r="C124" s="24" t="s">
        <v>41</v>
      </c>
      <c r="D124" s="24" t="s">
        <v>43</v>
      </c>
      <c r="E124" s="24" t="s">
        <v>118</v>
      </c>
      <c r="F124" s="15">
        <v>200</v>
      </c>
      <c r="G124" s="27">
        <f t="shared" si="41"/>
        <v>92.690320000000014</v>
      </c>
      <c r="H124" s="27"/>
      <c r="I124" s="27">
        <f t="shared" si="41"/>
        <v>92.690320000000014</v>
      </c>
      <c r="J124" s="27"/>
    </row>
    <row r="125" spans="1:10" ht="25.5">
      <c r="A125" s="51" t="s">
        <v>38</v>
      </c>
      <c r="B125" s="24" t="s">
        <v>54</v>
      </c>
      <c r="C125" s="24" t="s">
        <v>41</v>
      </c>
      <c r="D125" s="24" t="s">
        <v>43</v>
      </c>
      <c r="E125" s="24" t="s">
        <v>118</v>
      </c>
      <c r="F125" s="15">
        <v>240</v>
      </c>
      <c r="G125" s="27">
        <f t="shared" si="41"/>
        <v>92.690320000000014</v>
      </c>
      <c r="H125" s="27"/>
      <c r="I125" s="27">
        <f t="shared" si="41"/>
        <v>92.690320000000014</v>
      </c>
      <c r="J125" s="27"/>
    </row>
    <row r="126" spans="1:10">
      <c r="A126" s="52" t="s">
        <v>39</v>
      </c>
      <c r="B126" s="30" t="s">
        <v>54</v>
      </c>
      <c r="C126" s="30" t="s">
        <v>41</v>
      </c>
      <c r="D126" s="30" t="s">
        <v>43</v>
      </c>
      <c r="E126" s="30" t="s">
        <v>118</v>
      </c>
      <c r="F126" s="33">
        <v>244</v>
      </c>
      <c r="G126" s="34">
        <f t="shared" ref="G126:I126" si="42">176.69032-84</f>
        <v>92.690320000000014</v>
      </c>
      <c r="H126" s="34"/>
      <c r="I126" s="34">
        <f t="shared" si="42"/>
        <v>92.690320000000014</v>
      </c>
      <c r="J126" s="34"/>
    </row>
    <row r="127" spans="1:10" s="55" customFormat="1" ht="38.25" outlineLevel="1">
      <c r="A127" s="49" t="s">
        <v>48</v>
      </c>
      <c r="B127" s="18" t="s">
        <v>54</v>
      </c>
      <c r="C127" s="18" t="s">
        <v>41</v>
      </c>
      <c r="D127" s="18" t="s">
        <v>43</v>
      </c>
      <c r="E127" s="18" t="s">
        <v>49</v>
      </c>
      <c r="F127" s="50"/>
      <c r="G127" s="19">
        <f t="shared" ref="G127:J129" si="43">G128</f>
        <v>0</v>
      </c>
      <c r="H127" s="19">
        <f t="shared" si="43"/>
        <v>0</v>
      </c>
      <c r="I127" s="19">
        <f t="shared" si="43"/>
        <v>0</v>
      </c>
      <c r="J127" s="19">
        <f t="shared" si="43"/>
        <v>0</v>
      </c>
    </row>
    <row r="128" spans="1:10" s="55" customFormat="1" ht="25.5" outlineLevel="1">
      <c r="A128" s="51" t="s">
        <v>37</v>
      </c>
      <c r="B128" s="24" t="s">
        <v>54</v>
      </c>
      <c r="C128" s="24" t="s">
        <v>41</v>
      </c>
      <c r="D128" s="24" t="s">
        <v>43</v>
      </c>
      <c r="E128" s="24" t="s">
        <v>49</v>
      </c>
      <c r="F128" s="15">
        <v>200</v>
      </c>
      <c r="G128" s="27">
        <f t="shared" si="43"/>
        <v>0</v>
      </c>
      <c r="H128" s="27">
        <f t="shared" si="43"/>
        <v>0</v>
      </c>
      <c r="I128" s="27">
        <f t="shared" si="43"/>
        <v>0</v>
      </c>
      <c r="J128" s="27">
        <f t="shared" si="43"/>
        <v>0</v>
      </c>
    </row>
    <row r="129" spans="1:10" s="55" customFormat="1" ht="25.5" outlineLevel="1">
      <c r="A129" s="51" t="s">
        <v>38</v>
      </c>
      <c r="B129" s="24" t="s">
        <v>54</v>
      </c>
      <c r="C129" s="24" t="s">
        <v>41</v>
      </c>
      <c r="D129" s="24" t="s">
        <v>43</v>
      </c>
      <c r="E129" s="24" t="s">
        <v>49</v>
      </c>
      <c r="F129" s="15">
        <v>240</v>
      </c>
      <c r="G129" s="27">
        <f t="shared" si="43"/>
        <v>0</v>
      </c>
      <c r="H129" s="27">
        <f t="shared" si="43"/>
        <v>0</v>
      </c>
      <c r="I129" s="27">
        <f t="shared" si="43"/>
        <v>0</v>
      </c>
      <c r="J129" s="27">
        <f t="shared" si="43"/>
        <v>0</v>
      </c>
    </row>
    <row r="130" spans="1:10" s="55" customFormat="1" outlineLevel="1">
      <c r="A130" s="52" t="s">
        <v>39</v>
      </c>
      <c r="B130" s="30" t="s">
        <v>54</v>
      </c>
      <c r="C130" s="30" t="s">
        <v>41</v>
      </c>
      <c r="D130" s="30" t="s">
        <v>43</v>
      </c>
      <c r="E130" s="30" t="s">
        <v>49</v>
      </c>
      <c r="F130" s="33">
        <v>244</v>
      </c>
      <c r="G130" s="34">
        <v>0</v>
      </c>
      <c r="H130" s="34">
        <f>G130</f>
        <v>0</v>
      </c>
      <c r="I130" s="34">
        <v>0</v>
      </c>
      <c r="J130" s="34">
        <f>I130</f>
        <v>0</v>
      </c>
    </row>
    <row r="131" spans="1:10" s="55" customFormat="1" ht="51" outlineLevel="1">
      <c r="A131" s="49" t="s">
        <v>50</v>
      </c>
      <c r="B131" s="18" t="s">
        <v>54</v>
      </c>
      <c r="C131" s="18" t="s">
        <v>41</v>
      </c>
      <c r="D131" s="18" t="s">
        <v>43</v>
      </c>
      <c r="E131" s="18" t="s">
        <v>51</v>
      </c>
      <c r="F131" s="50"/>
      <c r="G131" s="19">
        <f t="shared" ref="G131:I133" si="44">G132</f>
        <v>0</v>
      </c>
      <c r="H131" s="19"/>
      <c r="I131" s="19">
        <f t="shared" si="44"/>
        <v>0</v>
      </c>
      <c r="J131" s="19"/>
    </row>
    <row r="132" spans="1:10" s="55" customFormat="1" ht="25.5" outlineLevel="1">
      <c r="A132" s="51" t="s">
        <v>37</v>
      </c>
      <c r="B132" s="24" t="s">
        <v>54</v>
      </c>
      <c r="C132" s="24" t="s">
        <v>41</v>
      </c>
      <c r="D132" s="24" t="s">
        <v>43</v>
      </c>
      <c r="E132" s="24" t="s">
        <v>51</v>
      </c>
      <c r="F132" s="15">
        <v>200</v>
      </c>
      <c r="G132" s="27">
        <f t="shared" si="44"/>
        <v>0</v>
      </c>
      <c r="H132" s="27"/>
      <c r="I132" s="27">
        <f t="shared" si="44"/>
        <v>0</v>
      </c>
      <c r="J132" s="27"/>
    </row>
    <row r="133" spans="1:10" s="55" customFormat="1" ht="25.5" outlineLevel="1">
      <c r="A133" s="51" t="s">
        <v>38</v>
      </c>
      <c r="B133" s="24" t="s">
        <v>54</v>
      </c>
      <c r="C133" s="24" t="s">
        <v>41</v>
      </c>
      <c r="D133" s="24" t="s">
        <v>43</v>
      </c>
      <c r="E133" s="24" t="s">
        <v>51</v>
      </c>
      <c r="F133" s="15">
        <v>240</v>
      </c>
      <c r="G133" s="27">
        <f t="shared" si="44"/>
        <v>0</v>
      </c>
      <c r="H133" s="27"/>
      <c r="I133" s="27">
        <f t="shared" si="44"/>
        <v>0</v>
      </c>
      <c r="J133" s="27"/>
    </row>
    <row r="134" spans="1:10" s="55" customFormat="1" outlineLevel="1">
      <c r="A134" s="52" t="s">
        <v>39</v>
      </c>
      <c r="B134" s="30" t="s">
        <v>54</v>
      </c>
      <c r="C134" s="30" t="s">
        <v>41</v>
      </c>
      <c r="D134" s="30" t="s">
        <v>43</v>
      </c>
      <c r="E134" s="30" t="s">
        <v>51</v>
      </c>
      <c r="F134" s="33">
        <v>244</v>
      </c>
      <c r="G134" s="34">
        <v>0</v>
      </c>
      <c r="H134" s="34"/>
      <c r="I134" s="34">
        <v>0</v>
      </c>
      <c r="J134" s="34"/>
    </row>
    <row r="135" spans="1:10" collapsed="1">
      <c r="A135" s="49" t="s">
        <v>119</v>
      </c>
      <c r="B135" s="18" t="s">
        <v>54</v>
      </c>
      <c r="C135" s="21" t="s">
        <v>109</v>
      </c>
      <c r="D135" s="21" t="s">
        <v>17</v>
      </c>
      <c r="E135" s="24"/>
      <c r="F135" s="15"/>
      <c r="G135" s="47">
        <f>G136+G143</f>
        <v>2667.26</v>
      </c>
      <c r="H135" s="47">
        <f t="shared" ref="H135:J135" si="45">H136+H143</f>
        <v>0</v>
      </c>
      <c r="I135" s="47">
        <f t="shared" si="45"/>
        <v>2667.26</v>
      </c>
      <c r="J135" s="47">
        <f t="shared" si="45"/>
        <v>0</v>
      </c>
    </row>
    <row r="136" spans="1:10">
      <c r="A136" s="49" t="s">
        <v>120</v>
      </c>
      <c r="B136" s="18" t="s">
        <v>54</v>
      </c>
      <c r="C136" s="21" t="s">
        <v>109</v>
      </c>
      <c r="D136" s="22" t="s">
        <v>16</v>
      </c>
      <c r="E136" s="24"/>
      <c r="F136" s="50"/>
      <c r="G136" s="19">
        <f t="shared" ref="G136:I136" si="46">G137</f>
        <v>3.86</v>
      </c>
      <c r="H136" s="19"/>
      <c r="I136" s="19">
        <f t="shared" si="46"/>
        <v>3.86</v>
      </c>
      <c r="J136" s="19"/>
    </row>
    <row r="137" spans="1:10" ht="63.75">
      <c r="A137" s="49" t="s">
        <v>69</v>
      </c>
      <c r="B137" s="18" t="s">
        <v>54</v>
      </c>
      <c r="C137" s="18" t="s">
        <v>109</v>
      </c>
      <c r="D137" s="22" t="s">
        <v>16</v>
      </c>
      <c r="E137" s="18" t="s">
        <v>70</v>
      </c>
      <c r="F137" s="50"/>
      <c r="G137" s="19">
        <f>G138</f>
        <v>3.86</v>
      </c>
      <c r="H137" s="19"/>
      <c r="I137" s="19">
        <f>I138</f>
        <v>3.86</v>
      </c>
      <c r="J137" s="19"/>
    </row>
    <row r="138" spans="1:10" ht="25.5">
      <c r="A138" s="49" t="s">
        <v>121</v>
      </c>
      <c r="B138" s="18" t="s">
        <v>54</v>
      </c>
      <c r="C138" s="18" t="s">
        <v>109</v>
      </c>
      <c r="D138" s="18" t="s">
        <v>16</v>
      </c>
      <c r="E138" s="18" t="s">
        <v>122</v>
      </c>
      <c r="F138" s="50"/>
      <c r="G138" s="19">
        <f t="shared" ref="G138:I141" si="47">G139</f>
        <v>3.86</v>
      </c>
      <c r="H138" s="19"/>
      <c r="I138" s="19">
        <f t="shared" si="47"/>
        <v>3.86</v>
      </c>
      <c r="J138" s="19"/>
    </row>
    <row r="139" spans="1:10" ht="25.5">
      <c r="A139" s="49" t="s">
        <v>212</v>
      </c>
      <c r="B139" s="18" t="s">
        <v>54</v>
      </c>
      <c r="C139" s="18" t="s">
        <v>109</v>
      </c>
      <c r="D139" s="18" t="s">
        <v>16</v>
      </c>
      <c r="E139" s="18" t="s">
        <v>123</v>
      </c>
      <c r="F139" s="50"/>
      <c r="G139" s="19">
        <f t="shared" si="47"/>
        <v>3.86</v>
      </c>
      <c r="H139" s="19"/>
      <c r="I139" s="19">
        <f t="shared" si="47"/>
        <v>3.86</v>
      </c>
      <c r="J139" s="19"/>
    </row>
    <row r="140" spans="1:10" ht="25.5">
      <c r="A140" s="51" t="s">
        <v>37</v>
      </c>
      <c r="B140" s="24" t="s">
        <v>54</v>
      </c>
      <c r="C140" s="24" t="s">
        <v>109</v>
      </c>
      <c r="D140" s="24" t="s">
        <v>16</v>
      </c>
      <c r="E140" s="24" t="s">
        <v>123</v>
      </c>
      <c r="F140" s="15">
        <v>200</v>
      </c>
      <c r="G140" s="27">
        <f t="shared" si="47"/>
        <v>3.86</v>
      </c>
      <c r="H140" s="27"/>
      <c r="I140" s="27">
        <f t="shared" si="47"/>
        <v>3.86</v>
      </c>
      <c r="J140" s="27"/>
    </row>
    <row r="141" spans="1:10" ht="25.5">
      <c r="A141" s="51" t="s">
        <v>38</v>
      </c>
      <c r="B141" s="24" t="s">
        <v>54</v>
      </c>
      <c r="C141" s="24" t="s">
        <v>109</v>
      </c>
      <c r="D141" s="24" t="s">
        <v>16</v>
      </c>
      <c r="E141" s="24" t="s">
        <v>123</v>
      </c>
      <c r="F141" s="15">
        <v>240</v>
      </c>
      <c r="G141" s="27">
        <f t="shared" si="47"/>
        <v>3.86</v>
      </c>
      <c r="H141" s="27"/>
      <c r="I141" s="27">
        <f t="shared" si="47"/>
        <v>3.86</v>
      </c>
      <c r="J141" s="27"/>
    </row>
    <row r="142" spans="1:10">
      <c r="A142" s="52" t="s">
        <v>39</v>
      </c>
      <c r="B142" s="30" t="s">
        <v>54</v>
      </c>
      <c r="C142" s="30" t="s">
        <v>109</v>
      </c>
      <c r="D142" s="30" t="s">
        <v>16</v>
      </c>
      <c r="E142" s="30" t="s">
        <v>123</v>
      </c>
      <c r="F142" s="33">
        <v>244</v>
      </c>
      <c r="G142" s="34">
        <v>3.86</v>
      </c>
      <c r="H142" s="34"/>
      <c r="I142" s="34">
        <v>3.86</v>
      </c>
      <c r="J142" s="34"/>
    </row>
    <row r="143" spans="1:10">
      <c r="A143" s="49" t="s">
        <v>124</v>
      </c>
      <c r="B143" s="18" t="s">
        <v>54</v>
      </c>
      <c r="C143" s="21" t="s">
        <v>109</v>
      </c>
      <c r="D143" s="21" t="s">
        <v>34</v>
      </c>
      <c r="E143" s="18"/>
      <c r="F143" s="50"/>
      <c r="G143" s="63">
        <f>G144+G181</f>
        <v>2663.4</v>
      </c>
      <c r="H143" s="63">
        <f t="shared" ref="H143:J143" si="48">H144+H181</f>
        <v>0</v>
      </c>
      <c r="I143" s="63">
        <f t="shared" si="48"/>
        <v>2663.4</v>
      </c>
      <c r="J143" s="63">
        <f t="shared" si="48"/>
        <v>0</v>
      </c>
    </row>
    <row r="144" spans="1:10" ht="63.75">
      <c r="A144" s="49" t="s">
        <v>116</v>
      </c>
      <c r="B144" s="18" t="s">
        <v>54</v>
      </c>
      <c r="C144" s="18" t="s">
        <v>109</v>
      </c>
      <c r="D144" s="18" t="s">
        <v>34</v>
      </c>
      <c r="E144" s="18" t="s">
        <v>110</v>
      </c>
      <c r="F144" s="50"/>
      <c r="G144" s="47">
        <f>G145+G150+G163+G176</f>
        <v>2663.4</v>
      </c>
      <c r="H144" s="47">
        <f t="shared" ref="H144:I144" si="49">H145+H150+H163+H176</f>
        <v>0</v>
      </c>
      <c r="I144" s="47">
        <f t="shared" si="49"/>
        <v>2663.4</v>
      </c>
      <c r="J144" s="47"/>
    </row>
    <row r="145" spans="1:10" ht="38.25">
      <c r="A145" s="42" t="s">
        <v>125</v>
      </c>
      <c r="B145" s="43" t="s">
        <v>54</v>
      </c>
      <c r="C145" s="43" t="s">
        <v>109</v>
      </c>
      <c r="D145" s="43" t="s">
        <v>34</v>
      </c>
      <c r="E145" s="43" t="s">
        <v>126</v>
      </c>
      <c r="F145" s="50"/>
      <c r="G145" s="19">
        <f t="shared" ref="G145:I148" si="50">G146</f>
        <v>90</v>
      </c>
      <c r="H145" s="19"/>
      <c r="I145" s="19">
        <f t="shared" si="50"/>
        <v>90</v>
      </c>
      <c r="J145" s="19"/>
    </row>
    <row r="146" spans="1:10" ht="25.5">
      <c r="A146" s="42" t="s">
        <v>127</v>
      </c>
      <c r="B146" s="43" t="s">
        <v>54</v>
      </c>
      <c r="C146" s="43" t="s">
        <v>109</v>
      </c>
      <c r="D146" s="43" t="s">
        <v>34</v>
      </c>
      <c r="E146" s="43" t="s">
        <v>128</v>
      </c>
      <c r="F146" s="50"/>
      <c r="G146" s="19">
        <f t="shared" si="50"/>
        <v>90</v>
      </c>
      <c r="H146" s="19"/>
      <c r="I146" s="19">
        <f t="shared" si="50"/>
        <v>90</v>
      </c>
      <c r="J146" s="19"/>
    </row>
    <row r="147" spans="1:10" ht="25.5">
      <c r="A147" s="61" t="s">
        <v>37</v>
      </c>
      <c r="B147" s="46" t="s">
        <v>54</v>
      </c>
      <c r="C147" s="46" t="s">
        <v>109</v>
      </c>
      <c r="D147" s="46" t="s">
        <v>34</v>
      </c>
      <c r="E147" s="46" t="s">
        <v>128</v>
      </c>
      <c r="F147" s="15">
        <v>200</v>
      </c>
      <c r="G147" s="27">
        <f t="shared" si="50"/>
        <v>90</v>
      </c>
      <c r="H147" s="27"/>
      <c r="I147" s="27">
        <f t="shared" si="50"/>
        <v>90</v>
      </c>
      <c r="J147" s="27"/>
    </row>
    <row r="148" spans="1:10" ht="25.5">
      <c r="A148" s="61" t="s">
        <v>38</v>
      </c>
      <c r="B148" s="46" t="s">
        <v>54</v>
      </c>
      <c r="C148" s="46" t="s">
        <v>109</v>
      </c>
      <c r="D148" s="46" t="s">
        <v>34</v>
      </c>
      <c r="E148" s="46" t="s">
        <v>128</v>
      </c>
      <c r="F148" s="15">
        <v>240</v>
      </c>
      <c r="G148" s="27">
        <f t="shared" si="50"/>
        <v>90</v>
      </c>
      <c r="H148" s="27"/>
      <c r="I148" s="27">
        <f t="shared" si="50"/>
        <v>90</v>
      </c>
      <c r="J148" s="27"/>
    </row>
    <row r="149" spans="1:10">
      <c r="A149" s="52" t="s">
        <v>39</v>
      </c>
      <c r="B149" s="30" t="s">
        <v>54</v>
      </c>
      <c r="C149" s="30" t="s">
        <v>109</v>
      </c>
      <c r="D149" s="30" t="s">
        <v>34</v>
      </c>
      <c r="E149" s="30" t="s">
        <v>128</v>
      </c>
      <c r="F149" s="33">
        <v>244</v>
      </c>
      <c r="G149" s="34">
        <v>90</v>
      </c>
      <c r="H149" s="34"/>
      <c r="I149" s="34">
        <v>90</v>
      </c>
      <c r="J149" s="34"/>
    </row>
    <row r="150" spans="1:10" ht="25.5">
      <c r="A150" s="42" t="s">
        <v>129</v>
      </c>
      <c r="B150" s="43" t="s">
        <v>54</v>
      </c>
      <c r="C150" s="43" t="s">
        <v>109</v>
      </c>
      <c r="D150" s="43" t="s">
        <v>34</v>
      </c>
      <c r="E150" s="43" t="s">
        <v>130</v>
      </c>
      <c r="F150" s="50"/>
      <c r="G150" s="19">
        <f>G151+G159</f>
        <v>2328.4</v>
      </c>
      <c r="H150" s="19"/>
      <c r="I150" s="19">
        <f>I151+I159</f>
        <v>2328.4</v>
      </c>
      <c r="J150" s="19"/>
    </row>
    <row r="151" spans="1:10" ht="25.5">
      <c r="A151" s="42" t="s">
        <v>131</v>
      </c>
      <c r="B151" s="43" t="s">
        <v>54</v>
      </c>
      <c r="C151" s="43" t="s">
        <v>109</v>
      </c>
      <c r="D151" s="43" t="s">
        <v>34</v>
      </c>
      <c r="E151" s="43" t="s">
        <v>132</v>
      </c>
      <c r="F151" s="50"/>
      <c r="G151" s="19">
        <f>G152+G156</f>
        <v>1778.4</v>
      </c>
      <c r="H151" s="19"/>
      <c r="I151" s="19">
        <f>I152+I156</f>
        <v>1778.4</v>
      </c>
      <c r="J151" s="19"/>
    </row>
    <row r="152" spans="1:10" ht="25.5">
      <c r="A152" s="61" t="s">
        <v>37</v>
      </c>
      <c r="B152" s="46" t="s">
        <v>54</v>
      </c>
      <c r="C152" s="46" t="s">
        <v>109</v>
      </c>
      <c r="D152" s="46" t="s">
        <v>34</v>
      </c>
      <c r="E152" s="46" t="s">
        <v>132</v>
      </c>
      <c r="F152" s="15">
        <v>200</v>
      </c>
      <c r="G152" s="27">
        <f t="shared" ref="G152:I157" si="51">G153</f>
        <v>1778.4</v>
      </c>
      <c r="H152" s="27"/>
      <c r="I152" s="27">
        <f t="shared" si="51"/>
        <v>1778.4</v>
      </c>
      <c r="J152" s="27"/>
    </row>
    <row r="153" spans="1:10" ht="25.5">
      <c r="A153" s="61" t="s">
        <v>38</v>
      </c>
      <c r="B153" s="46" t="s">
        <v>54</v>
      </c>
      <c r="C153" s="46" t="s">
        <v>109</v>
      </c>
      <c r="D153" s="46" t="s">
        <v>34</v>
      </c>
      <c r="E153" s="46" t="s">
        <v>132</v>
      </c>
      <c r="F153" s="15">
        <v>240</v>
      </c>
      <c r="G153" s="27">
        <f>G154+G155</f>
        <v>1778.4</v>
      </c>
      <c r="H153" s="27"/>
      <c r="I153" s="27">
        <f>I154+I155</f>
        <v>1778.4</v>
      </c>
      <c r="J153" s="27"/>
    </row>
    <row r="154" spans="1:10" outlineLevel="1">
      <c r="A154" s="52" t="s">
        <v>39</v>
      </c>
      <c r="B154" s="30" t="s">
        <v>54</v>
      </c>
      <c r="C154" s="30" t="s">
        <v>109</v>
      </c>
      <c r="D154" s="30" t="s">
        <v>34</v>
      </c>
      <c r="E154" s="30" t="s">
        <v>132</v>
      </c>
      <c r="F154" s="33">
        <v>244</v>
      </c>
      <c r="G154" s="34">
        <v>0</v>
      </c>
      <c r="H154" s="34"/>
      <c r="I154" s="34">
        <v>0</v>
      </c>
      <c r="J154" s="34"/>
    </row>
    <row r="155" spans="1:10" collapsed="1">
      <c r="A155" s="52" t="s">
        <v>107</v>
      </c>
      <c r="B155" s="30" t="s">
        <v>54</v>
      </c>
      <c r="C155" s="30" t="s">
        <v>109</v>
      </c>
      <c r="D155" s="30" t="s">
        <v>34</v>
      </c>
      <c r="E155" s="30" t="s">
        <v>132</v>
      </c>
      <c r="F155" s="33">
        <v>247</v>
      </c>
      <c r="G155" s="34">
        <v>1778.4</v>
      </c>
      <c r="H155" s="34"/>
      <c r="I155" s="34">
        <v>1778.4</v>
      </c>
      <c r="J155" s="34"/>
    </row>
    <row r="156" spans="1:10" outlineLevel="1">
      <c r="A156" s="61" t="s">
        <v>61</v>
      </c>
      <c r="B156" s="46" t="s">
        <v>54</v>
      </c>
      <c r="C156" s="46" t="s">
        <v>109</v>
      </c>
      <c r="D156" s="46" t="s">
        <v>34</v>
      </c>
      <c r="E156" s="46" t="s">
        <v>132</v>
      </c>
      <c r="F156" s="15">
        <v>800</v>
      </c>
      <c r="G156" s="27">
        <f t="shared" si="51"/>
        <v>0</v>
      </c>
      <c r="H156" s="27"/>
      <c r="I156" s="27">
        <f t="shared" si="51"/>
        <v>0</v>
      </c>
      <c r="J156" s="27"/>
    </row>
    <row r="157" spans="1:10" outlineLevel="1">
      <c r="A157" s="61" t="s">
        <v>133</v>
      </c>
      <c r="B157" s="46" t="s">
        <v>54</v>
      </c>
      <c r="C157" s="46" t="s">
        <v>109</v>
      </c>
      <c r="D157" s="46" t="s">
        <v>34</v>
      </c>
      <c r="E157" s="46" t="s">
        <v>132</v>
      </c>
      <c r="F157" s="15">
        <v>850</v>
      </c>
      <c r="G157" s="27">
        <f t="shared" si="51"/>
        <v>0</v>
      </c>
      <c r="H157" s="27"/>
      <c r="I157" s="27">
        <f t="shared" si="51"/>
        <v>0</v>
      </c>
      <c r="J157" s="27"/>
    </row>
    <row r="158" spans="1:10" outlineLevel="1">
      <c r="A158" s="52" t="s">
        <v>134</v>
      </c>
      <c r="B158" s="30" t="s">
        <v>54</v>
      </c>
      <c r="C158" s="30" t="s">
        <v>109</v>
      </c>
      <c r="D158" s="30" t="s">
        <v>34</v>
      </c>
      <c r="E158" s="30" t="s">
        <v>132</v>
      </c>
      <c r="F158" s="33">
        <v>853</v>
      </c>
      <c r="G158" s="34">
        <v>0</v>
      </c>
      <c r="H158" s="34"/>
      <c r="I158" s="34">
        <v>0</v>
      </c>
      <c r="J158" s="34"/>
    </row>
    <row r="159" spans="1:10" ht="25.5" collapsed="1">
      <c r="A159" s="42" t="s">
        <v>135</v>
      </c>
      <c r="B159" s="43" t="s">
        <v>54</v>
      </c>
      <c r="C159" s="43" t="s">
        <v>109</v>
      </c>
      <c r="D159" s="43" t="s">
        <v>34</v>
      </c>
      <c r="E159" s="43" t="s">
        <v>136</v>
      </c>
      <c r="F159" s="50"/>
      <c r="G159" s="19">
        <f t="shared" ref="G159:I161" si="52">G160</f>
        <v>550</v>
      </c>
      <c r="H159" s="19"/>
      <c r="I159" s="19">
        <f t="shared" si="52"/>
        <v>550</v>
      </c>
      <c r="J159" s="19"/>
    </row>
    <row r="160" spans="1:10" ht="25.5">
      <c r="A160" s="58" t="s">
        <v>37</v>
      </c>
      <c r="B160" s="46" t="s">
        <v>54</v>
      </c>
      <c r="C160" s="46" t="s">
        <v>109</v>
      </c>
      <c r="D160" s="46" t="s">
        <v>34</v>
      </c>
      <c r="E160" s="46" t="s">
        <v>136</v>
      </c>
      <c r="F160" s="15">
        <v>200</v>
      </c>
      <c r="G160" s="27">
        <f t="shared" si="52"/>
        <v>550</v>
      </c>
      <c r="H160" s="27"/>
      <c r="I160" s="27">
        <f t="shared" si="52"/>
        <v>550</v>
      </c>
      <c r="J160" s="27"/>
    </row>
    <row r="161" spans="1:10" ht="25.5">
      <c r="A161" s="61" t="s">
        <v>38</v>
      </c>
      <c r="B161" s="46" t="s">
        <v>54</v>
      </c>
      <c r="C161" s="46" t="s">
        <v>109</v>
      </c>
      <c r="D161" s="46" t="s">
        <v>34</v>
      </c>
      <c r="E161" s="46" t="s">
        <v>136</v>
      </c>
      <c r="F161" s="15">
        <v>240</v>
      </c>
      <c r="G161" s="27">
        <f t="shared" si="52"/>
        <v>550</v>
      </c>
      <c r="H161" s="27"/>
      <c r="I161" s="27">
        <f t="shared" si="52"/>
        <v>550</v>
      </c>
      <c r="J161" s="27"/>
    </row>
    <row r="162" spans="1:10">
      <c r="A162" s="52" t="s">
        <v>39</v>
      </c>
      <c r="B162" s="30" t="s">
        <v>54</v>
      </c>
      <c r="C162" s="30" t="s">
        <v>109</v>
      </c>
      <c r="D162" s="30" t="s">
        <v>34</v>
      </c>
      <c r="E162" s="30" t="s">
        <v>136</v>
      </c>
      <c r="F162" s="33">
        <v>244</v>
      </c>
      <c r="G162" s="34">
        <v>550</v>
      </c>
      <c r="H162" s="34"/>
      <c r="I162" s="34">
        <v>550</v>
      </c>
      <c r="J162" s="34"/>
    </row>
    <row r="163" spans="1:10" ht="38.25">
      <c r="A163" s="42" t="s">
        <v>137</v>
      </c>
      <c r="B163" s="43" t="s">
        <v>54</v>
      </c>
      <c r="C163" s="43" t="s">
        <v>109</v>
      </c>
      <c r="D163" s="43" t="s">
        <v>34</v>
      </c>
      <c r="E163" s="43" t="s">
        <v>138</v>
      </c>
      <c r="F163" s="50"/>
      <c r="G163" s="19">
        <f t="shared" ref="G163" si="53">G164+G168+G172</f>
        <v>195</v>
      </c>
      <c r="H163" s="19"/>
      <c r="I163" s="19">
        <f t="shared" ref="I163" si="54">I164+I168+I172</f>
        <v>195</v>
      </c>
      <c r="J163" s="19"/>
    </row>
    <row r="164" spans="1:10" ht="38.25">
      <c r="A164" s="42" t="s">
        <v>139</v>
      </c>
      <c r="B164" s="43" t="s">
        <v>54</v>
      </c>
      <c r="C164" s="43" t="s">
        <v>109</v>
      </c>
      <c r="D164" s="43" t="s">
        <v>34</v>
      </c>
      <c r="E164" s="43" t="s">
        <v>140</v>
      </c>
      <c r="F164" s="50"/>
      <c r="G164" s="19">
        <f t="shared" ref="G164:I166" si="55">G165</f>
        <v>80</v>
      </c>
      <c r="H164" s="19"/>
      <c r="I164" s="19">
        <f t="shared" si="55"/>
        <v>80</v>
      </c>
      <c r="J164" s="19"/>
    </row>
    <row r="165" spans="1:10" ht="25.5">
      <c r="A165" s="61" t="s">
        <v>37</v>
      </c>
      <c r="B165" s="46" t="s">
        <v>54</v>
      </c>
      <c r="C165" s="46" t="s">
        <v>109</v>
      </c>
      <c r="D165" s="46" t="s">
        <v>34</v>
      </c>
      <c r="E165" s="46" t="s">
        <v>140</v>
      </c>
      <c r="F165" s="15">
        <v>200</v>
      </c>
      <c r="G165" s="27">
        <f t="shared" si="55"/>
        <v>80</v>
      </c>
      <c r="H165" s="27"/>
      <c r="I165" s="27">
        <f t="shared" si="55"/>
        <v>80</v>
      </c>
      <c r="J165" s="27"/>
    </row>
    <row r="166" spans="1:10" ht="25.5">
      <c r="A166" s="61" t="s">
        <v>38</v>
      </c>
      <c r="B166" s="46" t="s">
        <v>54</v>
      </c>
      <c r="C166" s="46" t="s">
        <v>109</v>
      </c>
      <c r="D166" s="46" t="s">
        <v>34</v>
      </c>
      <c r="E166" s="46" t="s">
        <v>140</v>
      </c>
      <c r="F166" s="15">
        <v>240</v>
      </c>
      <c r="G166" s="27">
        <f t="shared" si="55"/>
        <v>80</v>
      </c>
      <c r="H166" s="27"/>
      <c r="I166" s="27">
        <f t="shared" si="55"/>
        <v>80</v>
      </c>
      <c r="J166" s="27"/>
    </row>
    <row r="167" spans="1:10">
      <c r="A167" s="52" t="s">
        <v>39</v>
      </c>
      <c r="B167" s="30" t="s">
        <v>54</v>
      </c>
      <c r="C167" s="30" t="s">
        <v>109</v>
      </c>
      <c r="D167" s="30" t="s">
        <v>34</v>
      </c>
      <c r="E167" s="30" t="s">
        <v>140</v>
      </c>
      <c r="F167" s="33">
        <v>244</v>
      </c>
      <c r="G167" s="34">
        <v>80</v>
      </c>
      <c r="H167" s="34"/>
      <c r="I167" s="34">
        <v>80</v>
      </c>
      <c r="J167" s="34"/>
    </row>
    <row r="168" spans="1:10" ht="38.25">
      <c r="A168" s="42" t="s">
        <v>141</v>
      </c>
      <c r="B168" s="43" t="s">
        <v>54</v>
      </c>
      <c r="C168" s="43" t="s">
        <v>109</v>
      </c>
      <c r="D168" s="43" t="s">
        <v>34</v>
      </c>
      <c r="E168" s="43" t="s">
        <v>142</v>
      </c>
      <c r="F168" s="50"/>
      <c r="G168" s="19">
        <f t="shared" ref="G168:I170" si="56">G169</f>
        <v>100</v>
      </c>
      <c r="H168" s="19"/>
      <c r="I168" s="19">
        <f t="shared" si="56"/>
        <v>100</v>
      </c>
      <c r="J168" s="19"/>
    </row>
    <row r="169" spans="1:10" ht="25.5">
      <c r="A169" s="61" t="s">
        <v>37</v>
      </c>
      <c r="B169" s="46" t="s">
        <v>54</v>
      </c>
      <c r="C169" s="46" t="s">
        <v>109</v>
      </c>
      <c r="D169" s="46" t="s">
        <v>34</v>
      </c>
      <c r="E169" s="46" t="s">
        <v>142</v>
      </c>
      <c r="F169" s="15">
        <v>200</v>
      </c>
      <c r="G169" s="27">
        <f t="shared" si="56"/>
        <v>100</v>
      </c>
      <c r="H169" s="27"/>
      <c r="I169" s="27">
        <f t="shared" si="56"/>
        <v>100</v>
      </c>
      <c r="J169" s="27"/>
    </row>
    <row r="170" spans="1:10" ht="25.5">
      <c r="A170" s="61" t="s">
        <v>38</v>
      </c>
      <c r="B170" s="46" t="s">
        <v>54</v>
      </c>
      <c r="C170" s="46" t="s">
        <v>109</v>
      </c>
      <c r="D170" s="46" t="s">
        <v>34</v>
      </c>
      <c r="E170" s="46" t="s">
        <v>142</v>
      </c>
      <c r="F170" s="15">
        <v>240</v>
      </c>
      <c r="G170" s="27">
        <f t="shared" si="56"/>
        <v>100</v>
      </c>
      <c r="H170" s="27"/>
      <c r="I170" s="27">
        <f t="shared" si="56"/>
        <v>100</v>
      </c>
      <c r="J170" s="27"/>
    </row>
    <row r="171" spans="1:10">
      <c r="A171" s="52" t="s">
        <v>39</v>
      </c>
      <c r="B171" s="30" t="s">
        <v>54</v>
      </c>
      <c r="C171" s="30" t="s">
        <v>109</v>
      </c>
      <c r="D171" s="30" t="s">
        <v>34</v>
      </c>
      <c r="E171" s="30" t="s">
        <v>142</v>
      </c>
      <c r="F171" s="33">
        <v>244</v>
      </c>
      <c r="G171" s="34">
        <v>100</v>
      </c>
      <c r="H171" s="34"/>
      <c r="I171" s="34">
        <v>100</v>
      </c>
      <c r="J171" s="34"/>
    </row>
    <row r="172" spans="1:10" ht="38.25">
      <c r="A172" s="42" t="s">
        <v>143</v>
      </c>
      <c r="B172" s="43" t="s">
        <v>54</v>
      </c>
      <c r="C172" s="43" t="s">
        <v>109</v>
      </c>
      <c r="D172" s="43" t="s">
        <v>34</v>
      </c>
      <c r="E172" s="43" t="s">
        <v>144</v>
      </c>
      <c r="F172" s="50"/>
      <c r="G172" s="19">
        <f t="shared" ref="G172:I174" si="57">G173</f>
        <v>15</v>
      </c>
      <c r="H172" s="19"/>
      <c r="I172" s="19">
        <f t="shared" si="57"/>
        <v>15</v>
      </c>
      <c r="J172" s="19"/>
    </row>
    <row r="173" spans="1:10" ht="25.5">
      <c r="A173" s="61" t="s">
        <v>37</v>
      </c>
      <c r="B173" s="46" t="s">
        <v>54</v>
      </c>
      <c r="C173" s="46" t="s">
        <v>109</v>
      </c>
      <c r="D173" s="46" t="s">
        <v>34</v>
      </c>
      <c r="E173" s="46" t="s">
        <v>144</v>
      </c>
      <c r="F173" s="15">
        <v>200</v>
      </c>
      <c r="G173" s="27">
        <f t="shared" si="57"/>
        <v>15</v>
      </c>
      <c r="H173" s="27"/>
      <c r="I173" s="27">
        <f t="shared" si="57"/>
        <v>15</v>
      </c>
      <c r="J173" s="27"/>
    </row>
    <row r="174" spans="1:10" ht="25.5">
      <c r="A174" s="61" t="s">
        <v>38</v>
      </c>
      <c r="B174" s="46" t="s">
        <v>54</v>
      </c>
      <c r="C174" s="46" t="s">
        <v>109</v>
      </c>
      <c r="D174" s="46" t="s">
        <v>34</v>
      </c>
      <c r="E174" s="46" t="s">
        <v>144</v>
      </c>
      <c r="F174" s="15">
        <v>240</v>
      </c>
      <c r="G174" s="27">
        <f t="shared" si="57"/>
        <v>15</v>
      </c>
      <c r="H174" s="27"/>
      <c r="I174" s="27">
        <f t="shared" si="57"/>
        <v>15</v>
      </c>
      <c r="J174" s="27"/>
    </row>
    <row r="175" spans="1:10">
      <c r="A175" s="52" t="s">
        <v>39</v>
      </c>
      <c r="B175" s="30" t="s">
        <v>54</v>
      </c>
      <c r="C175" s="30" t="s">
        <v>109</v>
      </c>
      <c r="D175" s="30" t="s">
        <v>34</v>
      </c>
      <c r="E175" s="30" t="s">
        <v>144</v>
      </c>
      <c r="F175" s="33">
        <v>244</v>
      </c>
      <c r="G175" s="34">
        <v>15</v>
      </c>
      <c r="H175" s="34"/>
      <c r="I175" s="34">
        <v>15</v>
      </c>
      <c r="J175" s="34"/>
    </row>
    <row r="176" spans="1:10" ht="51">
      <c r="A176" s="42" t="s">
        <v>145</v>
      </c>
      <c r="B176" s="43" t="s">
        <v>54</v>
      </c>
      <c r="C176" s="43" t="s">
        <v>109</v>
      </c>
      <c r="D176" s="43" t="s">
        <v>34</v>
      </c>
      <c r="E176" s="43" t="s">
        <v>146</v>
      </c>
      <c r="F176" s="60"/>
      <c r="G176" s="47">
        <f t="shared" ref="G176:I179" si="58">G177</f>
        <v>50</v>
      </c>
      <c r="H176" s="47"/>
      <c r="I176" s="47">
        <f t="shared" si="58"/>
        <v>50</v>
      </c>
      <c r="J176" s="47"/>
    </row>
    <row r="177" spans="1:10" ht="38.25">
      <c r="A177" s="42" t="s">
        <v>147</v>
      </c>
      <c r="B177" s="43" t="s">
        <v>54</v>
      </c>
      <c r="C177" s="43" t="s">
        <v>109</v>
      </c>
      <c r="D177" s="43" t="s">
        <v>34</v>
      </c>
      <c r="E177" s="43" t="s">
        <v>148</v>
      </c>
      <c r="F177" s="60"/>
      <c r="G177" s="47">
        <f t="shared" si="58"/>
        <v>50</v>
      </c>
      <c r="H177" s="47"/>
      <c r="I177" s="47">
        <f t="shared" si="58"/>
        <v>50</v>
      </c>
      <c r="J177" s="47"/>
    </row>
    <row r="178" spans="1:10" ht="25.5">
      <c r="A178" s="61" t="s">
        <v>37</v>
      </c>
      <c r="B178" s="46" t="s">
        <v>54</v>
      </c>
      <c r="C178" s="46" t="s">
        <v>109</v>
      </c>
      <c r="D178" s="46" t="s">
        <v>34</v>
      </c>
      <c r="E178" s="46" t="s">
        <v>148</v>
      </c>
      <c r="F178" s="40">
        <v>200</v>
      </c>
      <c r="G178" s="53">
        <f t="shared" si="58"/>
        <v>50</v>
      </c>
      <c r="H178" s="53"/>
      <c r="I178" s="53">
        <f t="shared" si="58"/>
        <v>50</v>
      </c>
      <c r="J178" s="53"/>
    </row>
    <row r="179" spans="1:10" ht="25.5">
      <c r="A179" s="61" t="s">
        <v>38</v>
      </c>
      <c r="B179" s="46" t="s">
        <v>54</v>
      </c>
      <c r="C179" s="46" t="s">
        <v>109</v>
      </c>
      <c r="D179" s="46" t="s">
        <v>34</v>
      </c>
      <c r="E179" s="46" t="s">
        <v>148</v>
      </c>
      <c r="F179" s="40">
        <v>240</v>
      </c>
      <c r="G179" s="53">
        <f t="shared" si="58"/>
        <v>50</v>
      </c>
      <c r="H179" s="53"/>
      <c r="I179" s="53">
        <f t="shared" si="58"/>
        <v>50</v>
      </c>
      <c r="J179" s="53"/>
    </row>
    <row r="180" spans="1:10">
      <c r="A180" s="52" t="s">
        <v>39</v>
      </c>
      <c r="B180" s="30" t="s">
        <v>54</v>
      </c>
      <c r="C180" s="30" t="s">
        <v>109</v>
      </c>
      <c r="D180" s="30" t="s">
        <v>34</v>
      </c>
      <c r="E180" s="30" t="s">
        <v>148</v>
      </c>
      <c r="F180" s="33">
        <v>244</v>
      </c>
      <c r="G180" s="34">
        <v>50</v>
      </c>
      <c r="H180" s="34"/>
      <c r="I180" s="34">
        <v>50</v>
      </c>
      <c r="J180" s="34"/>
    </row>
    <row r="181" spans="1:10" ht="51">
      <c r="A181" s="17" t="s">
        <v>149</v>
      </c>
      <c r="B181" s="18" t="s">
        <v>54</v>
      </c>
      <c r="C181" s="18" t="s">
        <v>109</v>
      </c>
      <c r="D181" s="18" t="s">
        <v>34</v>
      </c>
      <c r="E181" s="18" t="s">
        <v>150</v>
      </c>
      <c r="F181" s="50"/>
      <c r="G181" s="47">
        <f>G182</f>
        <v>0</v>
      </c>
      <c r="H181" s="47">
        <f t="shared" ref="H181:J181" si="59">H182</f>
        <v>0</v>
      </c>
      <c r="I181" s="47">
        <f t="shared" si="59"/>
        <v>0</v>
      </c>
      <c r="J181" s="47">
        <f t="shared" si="59"/>
        <v>0</v>
      </c>
    </row>
    <row r="182" spans="1:10">
      <c r="A182" s="65" t="s">
        <v>151</v>
      </c>
      <c r="B182" s="18" t="s">
        <v>54</v>
      </c>
      <c r="C182" s="18" t="s">
        <v>109</v>
      </c>
      <c r="D182" s="18" t="s">
        <v>34</v>
      </c>
      <c r="E182" s="18" t="s">
        <v>152</v>
      </c>
      <c r="F182" s="50"/>
      <c r="G182" s="47">
        <f t="shared" ref="G182:J182" si="60">G183</f>
        <v>0</v>
      </c>
      <c r="H182" s="47">
        <f t="shared" si="60"/>
        <v>0</v>
      </c>
      <c r="I182" s="47">
        <f t="shared" si="60"/>
        <v>0</v>
      </c>
      <c r="J182" s="47">
        <f t="shared" si="60"/>
        <v>0</v>
      </c>
    </row>
    <row r="183" spans="1:10" ht="25.5">
      <c r="A183" s="17" t="s">
        <v>153</v>
      </c>
      <c r="B183" s="18" t="s">
        <v>54</v>
      </c>
      <c r="C183" s="18" t="s">
        <v>109</v>
      </c>
      <c r="D183" s="18" t="s">
        <v>34</v>
      </c>
      <c r="E183" s="18" t="s">
        <v>154</v>
      </c>
      <c r="F183" s="50"/>
      <c r="G183" s="47">
        <f t="shared" ref="G183:J183" si="61">G184+G188</f>
        <v>0</v>
      </c>
      <c r="H183" s="47">
        <f t="shared" si="61"/>
        <v>0</v>
      </c>
      <c r="I183" s="47">
        <f t="shared" si="61"/>
        <v>0</v>
      </c>
      <c r="J183" s="47">
        <f t="shared" si="61"/>
        <v>0</v>
      </c>
    </row>
    <row r="184" spans="1:10" ht="51">
      <c r="A184" s="17" t="s">
        <v>155</v>
      </c>
      <c r="B184" s="18" t="s">
        <v>54</v>
      </c>
      <c r="C184" s="18" t="s">
        <v>109</v>
      </c>
      <c r="D184" s="18" t="s">
        <v>34</v>
      </c>
      <c r="E184" s="18" t="s">
        <v>156</v>
      </c>
      <c r="F184" s="50"/>
      <c r="G184" s="19">
        <f t="shared" ref="G184:J186" si="62">G185</f>
        <v>0</v>
      </c>
      <c r="H184" s="19">
        <f t="shared" si="62"/>
        <v>0</v>
      </c>
      <c r="I184" s="19">
        <f t="shared" si="62"/>
        <v>0</v>
      </c>
      <c r="J184" s="19">
        <f t="shared" si="62"/>
        <v>0</v>
      </c>
    </row>
    <row r="185" spans="1:10" ht="25.5">
      <c r="A185" s="51" t="s">
        <v>37</v>
      </c>
      <c r="B185" s="24" t="s">
        <v>54</v>
      </c>
      <c r="C185" s="24" t="s">
        <v>109</v>
      </c>
      <c r="D185" s="24" t="s">
        <v>34</v>
      </c>
      <c r="E185" s="24" t="s">
        <v>156</v>
      </c>
      <c r="F185" s="15">
        <v>200</v>
      </c>
      <c r="G185" s="27">
        <f t="shared" si="62"/>
        <v>0</v>
      </c>
      <c r="H185" s="27">
        <f t="shared" si="62"/>
        <v>0</v>
      </c>
      <c r="I185" s="27">
        <f t="shared" si="62"/>
        <v>0</v>
      </c>
      <c r="J185" s="27">
        <f t="shared" si="62"/>
        <v>0</v>
      </c>
    </row>
    <row r="186" spans="1:10" ht="25.5">
      <c r="A186" s="51" t="s">
        <v>38</v>
      </c>
      <c r="B186" s="24" t="s">
        <v>54</v>
      </c>
      <c r="C186" s="24" t="s">
        <v>109</v>
      </c>
      <c r="D186" s="24" t="s">
        <v>34</v>
      </c>
      <c r="E186" s="24" t="s">
        <v>156</v>
      </c>
      <c r="F186" s="15">
        <v>240</v>
      </c>
      <c r="G186" s="27">
        <f t="shared" si="62"/>
        <v>0</v>
      </c>
      <c r="H186" s="27">
        <f t="shared" si="62"/>
        <v>0</v>
      </c>
      <c r="I186" s="27">
        <f t="shared" si="62"/>
        <v>0</v>
      </c>
      <c r="J186" s="27">
        <f t="shared" si="62"/>
        <v>0</v>
      </c>
    </row>
    <row r="187" spans="1:10">
      <c r="A187" s="52" t="s">
        <v>39</v>
      </c>
      <c r="B187" s="30" t="s">
        <v>54</v>
      </c>
      <c r="C187" s="30" t="s">
        <v>109</v>
      </c>
      <c r="D187" s="30" t="s">
        <v>34</v>
      </c>
      <c r="E187" s="30" t="s">
        <v>156</v>
      </c>
      <c r="F187" s="33">
        <v>244</v>
      </c>
      <c r="G187" s="34">
        <v>0</v>
      </c>
      <c r="H187" s="34">
        <f>G187</f>
        <v>0</v>
      </c>
      <c r="I187" s="34">
        <v>0</v>
      </c>
      <c r="J187" s="34">
        <f>I187</f>
        <v>0</v>
      </c>
    </row>
    <row r="188" spans="1:10" ht="63.75">
      <c r="A188" s="17" t="s">
        <v>157</v>
      </c>
      <c r="B188" s="18" t="s">
        <v>54</v>
      </c>
      <c r="C188" s="18" t="s">
        <v>109</v>
      </c>
      <c r="D188" s="18" t="s">
        <v>34</v>
      </c>
      <c r="E188" s="18" t="s">
        <v>158</v>
      </c>
      <c r="F188" s="50"/>
      <c r="G188" s="19">
        <f t="shared" ref="G188:I190" si="63">G189</f>
        <v>0</v>
      </c>
      <c r="H188" s="19"/>
      <c r="I188" s="19">
        <f t="shared" si="63"/>
        <v>0</v>
      </c>
      <c r="J188" s="19"/>
    </row>
    <row r="189" spans="1:10" ht="25.5">
      <c r="A189" s="51" t="s">
        <v>37</v>
      </c>
      <c r="B189" s="24" t="s">
        <v>54</v>
      </c>
      <c r="C189" s="24" t="s">
        <v>109</v>
      </c>
      <c r="D189" s="24" t="s">
        <v>34</v>
      </c>
      <c r="E189" s="24" t="s">
        <v>158</v>
      </c>
      <c r="F189" s="15">
        <v>200</v>
      </c>
      <c r="G189" s="27">
        <f t="shared" si="63"/>
        <v>0</v>
      </c>
      <c r="H189" s="27"/>
      <c r="I189" s="27">
        <f t="shared" si="63"/>
        <v>0</v>
      </c>
      <c r="J189" s="27"/>
    </row>
    <row r="190" spans="1:10" ht="25.5">
      <c r="A190" s="51" t="s">
        <v>38</v>
      </c>
      <c r="B190" s="24" t="s">
        <v>54</v>
      </c>
      <c r="C190" s="24" t="s">
        <v>109</v>
      </c>
      <c r="D190" s="24" t="s">
        <v>34</v>
      </c>
      <c r="E190" s="24" t="s">
        <v>158</v>
      </c>
      <c r="F190" s="15">
        <v>240</v>
      </c>
      <c r="G190" s="27">
        <f t="shared" si="63"/>
        <v>0</v>
      </c>
      <c r="H190" s="27"/>
      <c r="I190" s="27">
        <f t="shared" si="63"/>
        <v>0</v>
      </c>
      <c r="J190" s="27"/>
    </row>
    <row r="191" spans="1:10">
      <c r="A191" s="52" t="s">
        <v>39</v>
      </c>
      <c r="B191" s="30" t="s">
        <v>54</v>
      </c>
      <c r="C191" s="30" t="s">
        <v>109</v>
      </c>
      <c r="D191" s="30" t="s">
        <v>34</v>
      </c>
      <c r="E191" s="30" t="s">
        <v>158</v>
      </c>
      <c r="F191" s="33">
        <v>244</v>
      </c>
      <c r="G191" s="34">
        <f>37.224*0</f>
        <v>0</v>
      </c>
      <c r="H191" s="34"/>
      <c r="I191" s="34">
        <f>37.224*0</f>
        <v>0</v>
      </c>
      <c r="J191" s="34"/>
    </row>
    <row r="192" spans="1:10" s="64" customFormat="1">
      <c r="A192" s="69" t="s">
        <v>161</v>
      </c>
      <c r="B192" s="18" t="s">
        <v>54</v>
      </c>
      <c r="C192" s="21" t="s">
        <v>162</v>
      </c>
      <c r="D192" s="21" t="s">
        <v>17</v>
      </c>
      <c r="E192" s="21"/>
      <c r="F192" s="21"/>
      <c r="G192" s="19">
        <f t="shared" ref="G192:J193" si="64">G193</f>
        <v>28114.929369999998</v>
      </c>
      <c r="H192" s="19">
        <f t="shared" si="64"/>
        <v>10402</v>
      </c>
      <c r="I192" s="19">
        <f t="shared" si="64"/>
        <v>29295.925629999998</v>
      </c>
      <c r="J192" s="19">
        <f t="shared" si="64"/>
        <v>11969.339</v>
      </c>
    </row>
    <row r="193" spans="1:10" s="64" customFormat="1">
      <c r="A193" s="20" t="s">
        <v>163</v>
      </c>
      <c r="B193" s="18" t="s">
        <v>54</v>
      </c>
      <c r="C193" s="21" t="s">
        <v>162</v>
      </c>
      <c r="D193" s="22" t="s">
        <v>16</v>
      </c>
      <c r="E193" s="21"/>
      <c r="F193" s="21"/>
      <c r="G193" s="47">
        <f>G194</f>
        <v>28114.929369999998</v>
      </c>
      <c r="H193" s="47">
        <f t="shared" si="64"/>
        <v>10402</v>
      </c>
      <c r="I193" s="47">
        <f t="shared" si="64"/>
        <v>29295.925629999998</v>
      </c>
      <c r="J193" s="47">
        <f t="shared" si="64"/>
        <v>11969.339</v>
      </c>
    </row>
    <row r="194" spans="1:10" s="66" customFormat="1" ht="38.25">
      <c r="A194" s="49" t="s">
        <v>164</v>
      </c>
      <c r="B194" s="18" t="s">
        <v>54</v>
      </c>
      <c r="C194" s="18" t="s">
        <v>162</v>
      </c>
      <c r="D194" s="18" t="s">
        <v>16</v>
      </c>
      <c r="E194" s="18" t="s">
        <v>165</v>
      </c>
      <c r="F194" s="50"/>
      <c r="G194" s="47">
        <f t="shared" ref="G194:J194" si="65">G195+G213+G218+G223</f>
        <v>28114.929369999998</v>
      </c>
      <c r="H194" s="47">
        <f t="shared" si="65"/>
        <v>10402</v>
      </c>
      <c r="I194" s="47">
        <f t="shared" si="65"/>
        <v>29295.925629999998</v>
      </c>
      <c r="J194" s="47">
        <f t="shared" si="65"/>
        <v>11969.339</v>
      </c>
    </row>
    <row r="195" spans="1:10" s="66" customFormat="1" ht="38.25">
      <c r="A195" s="49" t="s">
        <v>174</v>
      </c>
      <c r="B195" s="18" t="s">
        <v>54</v>
      </c>
      <c r="C195" s="18" t="s">
        <v>162</v>
      </c>
      <c r="D195" s="18" t="s">
        <v>16</v>
      </c>
      <c r="E195" s="18" t="s">
        <v>175</v>
      </c>
      <c r="F195" s="50"/>
      <c r="G195" s="47">
        <f t="shared" ref="G195:J195" si="66">G196+G201+G205+G209</f>
        <v>27614.929369999998</v>
      </c>
      <c r="H195" s="47">
        <f t="shared" si="66"/>
        <v>10402</v>
      </c>
      <c r="I195" s="47">
        <f t="shared" si="66"/>
        <v>27570.925629999998</v>
      </c>
      <c r="J195" s="47">
        <f t="shared" si="66"/>
        <v>10829</v>
      </c>
    </row>
    <row r="196" spans="1:10" s="66" customFormat="1" ht="38.25">
      <c r="A196" s="67" t="s">
        <v>176</v>
      </c>
      <c r="B196" s="24" t="s">
        <v>54</v>
      </c>
      <c r="C196" s="24" t="s">
        <v>162</v>
      </c>
      <c r="D196" s="24" t="s">
        <v>16</v>
      </c>
      <c r="E196" s="24" t="s">
        <v>177</v>
      </c>
      <c r="F196" s="15"/>
      <c r="G196" s="27">
        <f t="shared" ref="G196:I197" si="67">G197</f>
        <v>5579</v>
      </c>
      <c r="H196" s="27"/>
      <c r="I196" s="27">
        <f t="shared" si="67"/>
        <v>5579</v>
      </c>
      <c r="J196" s="27"/>
    </row>
    <row r="197" spans="1:10" s="66" customFormat="1" ht="25.5">
      <c r="A197" s="67" t="s">
        <v>166</v>
      </c>
      <c r="B197" s="24" t="s">
        <v>54</v>
      </c>
      <c r="C197" s="24" t="s">
        <v>162</v>
      </c>
      <c r="D197" s="24" t="s">
        <v>16</v>
      </c>
      <c r="E197" s="24" t="s">
        <v>177</v>
      </c>
      <c r="F197" s="15">
        <v>600</v>
      </c>
      <c r="G197" s="27">
        <f t="shared" si="67"/>
        <v>5579</v>
      </c>
      <c r="H197" s="27"/>
      <c r="I197" s="27">
        <f t="shared" si="67"/>
        <v>5579</v>
      </c>
      <c r="J197" s="27"/>
    </row>
    <row r="198" spans="1:10" s="66" customFormat="1">
      <c r="A198" s="67" t="s">
        <v>167</v>
      </c>
      <c r="B198" s="24" t="s">
        <v>54</v>
      </c>
      <c r="C198" s="24" t="s">
        <v>162</v>
      </c>
      <c r="D198" s="24" t="s">
        <v>16</v>
      </c>
      <c r="E198" s="24" t="s">
        <v>177</v>
      </c>
      <c r="F198" s="15">
        <v>610</v>
      </c>
      <c r="G198" s="27">
        <f>G199+G200</f>
        <v>5579</v>
      </c>
      <c r="H198" s="27"/>
      <c r="I198" s="27">
        <f>I199+I200</f>
        <v>5579</v>
      </c>
      <c r="J198" s="27"/>
    </row>
    <row r="199" spans="1:10" s="66" customFormat="1" ht="51">
      <c r="A199" s="68" t="s">
        <v>168</v>
      </c>
      <c r="B199" s="30" t="s">
        <v>54</v>
      </c>
      <c r="C199" s="30" t="s">
        <v>162</v>
      </c>
      <c r="D199" s="30" t="s">
        <v>16</v>
      </c>
      <c r="E199" s="30" t="s">
        <v>177</v>
      </c>
      <c r="F199" s="33">
        <v>611</v>
      </c>
      <c r="G199" s="34">
        <v>5579</v>
      </c>
      <c r="H199" s="34"/>
      <c r="I199" s="34">
        <v>5579</v>
      </c>
      <c r="J199" s="34"/>
    </row>
    <row r="200" spans="1:10" s="66" customFormat="1" ht="18.75" customHeight="1">
      <c r="A200" s="68" t="s">
        <v>172</v>
      </c>
      <c r="B200" s="30" t="s">
        <v>54</v>
      </c>
      <c r="C200" s="30" t="s">
        <v>162</v>
      </c>
      <c r="D200" s="30" t="s">
        <v>16</v>
      </c>
      <c r="E200" s="30" t="s">
        <v>177</v>
      </c>
      <c r="F200" s="33">
        <v>612</v>
      </c>
      <c r="G200" s="34">
        <v>0</v>
      </c>
      <c r="H200" s="34"/>
      <c r="I200" s="34">
        <v>0</v>
      </c>
      <c r="J200" s="34"/>
    </row>
    <row r="201" spans="1:10" s="66" customFormat="1" ht="51">
      <c r="A201" s="51" t="s">
        <v>169</v>
      </c>
      <c r="B201" s="24" t="s">
        <v>54</v>
      </c>
      <c r="C201" s="24" t="s">
        <v>162</v>
      </c>
      <c r="D201" s="24" t="s">
        <v>16</v>
      </c>
      <c r="E201" s="24" t="s">
        <v>178</v>
      </c>
      <c r="F201" s="24"/>
      <c r="G201" s="27">
        <f t="shared" ref="G201:J203" si="68">G202</f>
        <v>10402</v>
      </c>
      <c r="H201" s="27">
        <f t="shared" si="68"/>
        <v>10402</v>
      </c>
      <c r="I201" s="27">
        <f t="shared" si="68"/>
        <v>10829</v>
      </c>
      <c r="J201" s="27">
        <f t="shared" si="68"/>
        <v>10829</v>
      </c>
    </row>
    <row r="202" spans="1:10" s="66" customFormat="1" ht="25.5">
      <c r="A202" s="67" t="s">
        <v>166</v>
      </c>
      <c r="B202" s="24" t="s">
        <v>54</v>
      </c>
      <c r="C202" s="24" t="s">
        <v>162</v>
      </c>
      <c r="D202" s="24" t="s">
        <v>16</v>
      </c>
      <c r="E202" s="24" t="s">
        <v>178</v>
      </c>
      <c r="F202" s="15">
        <v>600</v>
      </c>
      <c r="G202" s="27">
        <f t="shared" si="68"/>
        <v>10402</v>
      </c>
      <c r="H202" s="27">
        <f t="shared" si="68"/>
        <v>10402</v>
      </c>
      <c r="I202" s="27">
        <f t="shared" si="68"/>
        <v>10829</v>
      </c>
      <c r="J202" s="27">
        <f t="shared" si="68"/>
        <v>10829</v>
      </c>
    </row>
    <row r="203" spans="1:10" s="66" customFormat="1">
      <c r="A203" s="67" t="s">
        <v>167</v>
      </c>
      <c r="B203" s="24" t="s">
        <v>54</v>
      </c>
      <c r="C203" s="24" t="s">
        <v>162</v>
      </c>
      <c r="D203" s="24" t="s">
        <v>16</v>
      </c>
      <c r="E203" s="24" t="s">
        <v>178</v>
      </c>
      <c r="F203" s="15">
        <v>610</v>
      </c>
      <c r="G203" s="27">
        <f t="shared" si="68"/>
        <v>10402</v>
      </c>
      <c r="H203" s="27">
        <f t="shared" si="68"/>
        <v>10402</v>
      </c>
      <c r="I203" s="27">
        <f t="shared" si="68"/>
        <v>10829</v>
      </c>
      <c r="J203" s="27">
        <f t="shared" si="68"/>
        <v>10829</v>
      </c>
    </row>
    <row r="204" spans="1:10" s="66" customFormat="1" ht="51">
      <c r="A204" s="68" t="s">
        <v>168</v>
      </c>
      <c r="B204" s="30" t="s">
        <v>54</v>
      </c>
      <c r="C204" s="30" t="s">
        <v>162</v>
      </c>
      <c r="D204" s="30" t="s">
        <v>16</v>
      </c>
      <c r="E204" s="30" t="s">
        <v>178</v>
      </c>
      <c r="F204" s="33">
        <v>611</v>
      </c>
      <c r="G204" s="34">
        <v>10402</v>
      </c>
      <c r="H204" s="34">
        <f>G204</f>
        <v>10402</v>
      </c>
      <c r="I204" s="34">
        <v>10829</v>
      </c>
      <c r="J204" s="34">
        <f>I204</f>
        <v>10829</v>
      </c>
    </row>
    <row r="205" spans="1:10" s="66" customFormat="1" ht="63.75">
      <c r="A205" s="51" t="s">
        <v>170</v>
      </c>
      <c r="B205" s="24" t="s">
        <v>54</v>
      </c>
      <c r="C205" s="24" t="s">
        <v>162</v>
      </c>
      <c r="D205" s="24" t="s">
        <v>16</v>
      </c>
      <c r="E205" s="24" t="s">
        <v>179</v>
      </c>
      <c r="F205" s="15"/>
      <c r="G205" s="27">
        <f t="shared" ref="G205:I207" si="69">G206</f>
        <v>547.47399999999993</v>
      </c>
      <c r="H205" s="27"/>
      <c r="I205" s="27">
        <f t="shared" si="69"/>
        <v>569.94799999999998</v>
      </c>
      <c r="J205" s="27"/>
    </row>
    <row r="206" spans="1:10" s="66" customFormat="1" ht="25.5">
      <c r="A206" s="67" t="s">
        <v>166</v>
      </c>
      <c r="B206" s="24" t="s">
        <v>54</v>
      </c>
      <c r="C206" s="24" t="s">
        <v>162</v>
      </c>
      <c r="D206" s="24" t="s">
        <v>16</v>
      </c>
      <c r="E206" s="24" t="s">
        <v>179</v>
      </c>
      <c r="F206" s="15">
        <v>600</v>
      </c>
      <c r="G206" s="27">
        <f t="shared" si="69"/>
        <v>547.47399999999993</v>
      </c>
      <c r="H206" s="27"/>
      <c r="I206" s="27">
        <f t="shared" si="69"/>
        <v>569.94799999999998</v>
      </c>
      <c r="J206" s="27"/>
    </row>
    <row r="207" spans="1:10" s="66" customFormat="1">
      <c r="A207" s="67" t="s">
        <v>167</v>
      </c>
      <c r="B207" s="24" t="s">
        <v>54</v>
      </c>
      <c r="C207" s="24" t="s">
        <v>162</v>
      </c>
      <c r="D207" s="24" t="s">
        <v>16</v>
      </c>
      <c r="E207" s="24" t="s">
        <v>179</v>
      </c>
      <c r="F207" s="15">
        <v>610</v>
      </c>
      <c r="G207" s="27">
        <f t="shared" si="69"/>
        <v>547.47399999999993</v>
      </c>
      <c r="H207" s="27"/>
      <c r="I207" s="27">
        <f t="shared" si="69"/>
        <v>569.94799999999998</v>
      </c>
      <c r="J207" s="27"/>
    </row>
    <row r="208" spans="1:10" s="66" customFormat="1" ht="51">
      <c r="A208" s="68" t="s">
        <v>168</v>
      </c>
      <c r="B208" s="30" t="s">
        <v>54</v>
      </c>
      <c r="C208" s="30" t="s">
        <v>162</v>
      </c>
      <c r="D208" s="30" t="s">
        <v>16</v>
      </c>
      <c r="E208" s="30" t="s">
        <v>179</v>
      </c>
      <c r="F208" s="33">
        <v>611</v>
      </c>
      <c r="G208" s="34">
        <f>ROUNDUP(G204*100/95-G204,3)</f>
        <v>547.47399999999993</v>
      </c>
      <c r="H208" s="34"/>
      <c r="I208" s="34">
        <f>ROUNDUP(I204*100/95-I204,3)</f>
        <v>569.94799999999998</v>
      </c>
      <c r="J208" s="34"/>
    </row>
    <row r="209" spans="1:10" s="66" customFormat="1" ht="51">
      <c r="A209" s="23" t="s">
        <v>171</v>
      </c>
      <c r="B209" s="24" t="s">
        <v>54</v>
      </c>
      <c r="C209" s="24" t="s">
        <v>162</v>
      </c>
      <c r="D209" s="24" t="s">
        <v>16</v>
      </c>
      <c r="E209" s="24" t="s">
        <v>180</v>
      </c>
      <c r="F209" s="15"/>
      <c r="G209" s="27">
        <f t="shared" ref="G209:I211" si="70">G210</f>
        <v>11086.45537</v>
      </c>
      <c r="H209" s="27"/>
      <c r="I209" s="27">
        <f t="shared" si="70"/>
        <v>10592.977629999999</v>
      </c>
      <c r="J209" s="27"/>
    </row>
    <row r="210" spans="1:10" s="66" customFormat="1" ht="25.5">
      <c r="A210" s="67" t="s">
        <v>166</v>
      </c>
      <c r="B210" s="24" t="s">
        <v>54</v>
      </c>
      <c r="C210" s="24" t="s">
        <v>162</v>
      </c>
      <c r="D210" s="24" t="s">
        <v>16</v>
      </c>
      <c r="E210" s="24" t="s">
        <v>180</v>
      </c>
      <c r="F210" s="15">
        <v>600</v>
      </c>
      <c r="G210" s="27">
        <f t="shared" si="70"/>
        <v>11086.45537</v>
      </c>
      <c r="H210" s="27"/>
      <c r="I210" s="27">
        <f t="shared" si="70"/>
        <v>10592.977629999999</v>
      </c>
      <c r="J210" s="27"/>
    </row>
    <row r="211" spans="1:10" s="66" customFormat="1">
      <c r="A211" s="67" t="s">
        <v>167</v>
      </c>
      <c r="B211" s="24" t="s">
        <v>54</v>
      </c>
      <c r="C211" s="24" t="s">
        <v>162</v>
      </c>
      <c r="D211" s="24" t="s">
        <v>16</v>
      </c>
      <c r="E211" s="24" t="s">
        <v>180</v>
      </c>
      <c r="F211" s="15">
        <v>610</v>
      </c>
      <c r="G211" s="27">
        <f t="shared" si="70"/>
        <v>11086.45537</v>
      </c>
      <c r="H211" s="27"/>
      <c r="I211" s="27">
        <f t="shared" si="70"/>
        <v>10592.977629999999</v>
      </c>
      <c r="J211" s="27"/>
    </row>
    <row r="212" spans="1:10" s="66" customFormat="1" ht="51">
      <c r="A212" s="68" t="s">
        <v>168</v>
      </c>
      <c r="B212" s="30" t="s">
        <v>54</v>
      </c>
      <c r="C212" s="30" t="s">
        <v>162</v>
      </c>
      <c r="D212" s="30" t="s">
        <v>16</v>
      </c>
      <c r="E212" s="30" t="s">
        <v>180</v>
      </c>
      <c r="F212" s="33">
        <v>611</v>
      </c>
      <c r="G212" s="34">
        <f>11086.50827-0.0529</f>
        <v>11086.45537</v>
      </c>
      <c r="H212" s="34"/>
      <c r="I212" s="34">
        <f>10593.05223-0.0746</f>
        <v>10592.977629999999</v>
      </c>
      <c r="J212" s="34"/>
    </row>
    <row r="213" spans="1:10" s="66" customFormat="1" ht="38.25">
      <c r="A213" s="70" t="s">
        <v>181</v>
      </c>
      <c r="B213" s="43" t="s">
        <v>54</v>
      </c>
      <c r="C213" s="43" t="s">
        <v>162</v>
      </c>
      <c r="D213" s="43" t="s">
        <v>16</v>
      </c>
      <c r="E213" s="43" t="s">
        <v>182</v>
      </c>
      <c r="F213" s="60"/>
      <c r="G213" s="47">
        <f t="shared" ref="G213:J213" si="71">G214</f>
        <v>0</v>
      </c>
      <c r="H213" s="47"/>
      <c r="I213" s="47">
        <f t="shared" si="71"/>
        <v>1325</v>
      </c>
      <c r="J213" s="47">
        <f t="shared" si="71"/>
        <v>1140.3389999999999</v>
      </c>
    </row>
    <row r="214" spans="1:10" s="66" customFormat="1" ht="25.5">
      <c r="A214" s="72" t="s">
        <v>173</v>
      </c>
      <c r="B214" s="46" t="s">
        <v>54</v>
      </c>
      <c r="C214" s="46" t="s">
        <v>162</v>
      </c>
      <c r="D214" s="46" t="s">
        <v>16</v>
      </c>
      <c r="E214" s="46" t="s">
        <v>183</v>
      </c>
      <c r="F214" s="40"/>
      <c r="G214" s="53">
        <f t="shared" ref="G214:J216" si="72">G215</f>
        <v>0</v>
      </c>
      <c r="H214" s="53"/>
      <c r="I214" s="53">
        <f t="shared" si="72"/>
        <v>1325</v>
      </c>
      <c r="J214" s="53">
        <f t="shared" si="72"/>
        <v>1140.3389999999999</v>
      </c>
    </row>
    <row r="215" spans="1:10" s="66" customFormat="1" ht="25.5">
      <c r="A215" s="71" t="s">
        <v>166</v>
      </c>
      <c r="B215" s="46" t="s">
        <v>54</v>
      </c>
      <c r="C215" s="46" t="s">
        <v>162</v>
      </c>
      <c r="D215" s="46" t="s">
        <v>16</v>
      </c>
      <c r="E215" s="46" t="s">
        <v>183</v>
      </c>
      <c r="F215" s="40">
        <v>600</v>
      </c>
      <c r="G215" s="53">
        <f t="shared" si="72"/>
        <v>0</v>
      </c>
      <c r="H215" s="53"/>
      <c r="I215" s="53">
        <f t="shared" si="72"/>
        <v>1325</v>
      </c>
      <c r="J215" s="53">
        <f t="shared" si="72"/>
        <v>1140.3389999999999</v>
      </c>
    </row>
    <row r="216" spans="1:10" s="66" customFormat="1">
      <c r="A216" s="58" t="s">
        <v>167</v>
      </c>
      <c r="B216" s="46" t="s">
        <v>54</v>
      </c>
      <c r="C216" s="46" t="s">
        <v>162</v>
      </c>
      <c r="D216" s="46" t="s">
        <v>16</v>
      </c>
      <c r="E216" s="46" t="s">
        <v>183</v>
      </c>
      <c r="F216" s="40">
        <v>610</v>
      </c>
      <c r="G216" s="53">
        <f t="shared" si="72"/>
        <v>0</v>
      </c>
      <c r="H216" s="53"/>
      <c r="I216" s="53">
        <f t="shared" si="72"/>
        <v>1325</v>
      </c>
      <c r="J216" s="53">
        <f t="shared" si="72"/>
        <v>1140.3389999999999</v>
      </c>
    </row>
    <row r="217" spans="1:10" s="66" customFormat="1">
      <c r="A217" s="68" t="s">
        <v>172</v>
      </c>
      <c r="B217" s="30" t="s">
        <v>54</v>
      </c>
      <c r="C217" s="30" t="s">
        <v>162</v>
      </c>
      <c r="D217" s="30" t="s">
        <v>16</v>
      </c>
      <c r="E217" s="30" t="s">
        <v>183</v>
      </c>
      <c r="F217" s="33">
        <v>612</v>
      </c>
      <c r="G217" s="34">
        <v>0</v>
      </c>
      <c r="H217" s="34"/>
      <c r="I217" s="34">
        <f>1325000/1000</f>
        <v>1325</v>
      </c>
      <c r="J217" s="34">
        <v>1140.3389999999999</v>
      </c>
    </row>
    <row r="218" spans="1:10" s="66" customFormat="1" ht="63.75">
      <c r="A218" s="70" t="s">
        <v>184</v>
      </c>
      <c r="B218" s="43" t="s">
        <v>54</v>
      </c>
      <c r="C218" s="43" t="s">
        <v>162</v>
      </c>
      <c r="D218" s="43" t="s">
        <v>16</v>
      </c>
      <c r="E218" s="43" t="s">
        <v>185</v>
      </c>
      <c r="F218" s="60"/>
      <c r="G218" s="47">
        <f t="shared" ref="G218:I218" si="73">G219</f>
        <v>500</v>
      </c>
      <c r="H218" s="47"/>
      <c r="I218" s="47">
        <f t="shared" si="73"/>
        <v>400</v>
      </c>
      <c r="J218" s="47"/>
    </row>
    <row r="219" spans="1:10" s="66" customFormat="1" ht="51">
      <c r="A219" s="71" t="s">
        <v>30</v>
      </c>
      <c r="B219" s="46" t="s">
        <v>54</v>
      </c>
      <c r="C219" s="46" t="s">
        <v>162</v>
      </c>
      <c r="D219" s="46" t="s">
        <v>16</v>
      </c>
      <c r="E219" s="46" t="s">
        <v>186</v>
      </c>
      <c r="F219" s="40"/>
      <c r="G219" s="53">
        <f t="shared" ref="G219:I221" si="74">G220</f>
        <v>500</v>
      </c>
      <c r="H219" s="53"/>
      <c r="I219" s="53">
        <f t="shared" si="74"/>
        <v>400</v>
      </c>
      <c r="J219" s="53"/>
    </row>
    <row r="220" spans="1:10" s="66" customFormat="1" ht="25.5">
      <c r="A220" s="71" t="s">
        <v>166</v>
      </c>
      <c r="B220" s="46" t="s">
        <v>54</v>
      </c>
      <c r="C220" s="46" t="s">
        <v>162</v>
      </c>
      <c r="D220" s="46" t="s">
        <v>16</v>
      </c>
      <c r="E220" s="46" t="s">
        <v>186</v>
      </c>
      <c r="F220" s="40">
        <v>600</v>
      </c>
      <c r="G220" s="53">
        <f t="shared" si="74"/>
        <v>500</v>
      </c>
      <c r="H220" s="53"/>
      <c r="I220" s="53">
        <f t="shared" si="74"/>
        <v>400</v>
      </c>
      <c r="J220" s="53"/>
    </row>
    <row r="221" spans="1:10" s="66" customFormat="1">
      <c r="A221" s="71" t="s">
        <v>167</v>
      </c>
      <c r="B221" s="46" t="s">
        <v>54</v>
      </c>
      <c r="C221" s="46" t="s">
        <v>162</v>
      </c>
      <c r="D221" s="46" t="s">
        <v>16</v>
      </c>
      <c r="E221" s="46" t="s">
        <v>186</v>
      </c>
      <c r="F221" s="40">
        <v>610</v>
      </c>
      <c r="G221" s="53">
        <f t="shared" si="74"/>
        <v>500</v>
      </c>
      <c r="H221" s="53"/>
      <c r="I221" s="53">
        <f t="shared" si="74"/>
        <v>400</v>
      </c>
      <c r="J221" s="53"/>
    </row>
    <row r="222" spans="1:10" s="66" customFormat="1">
      <c r="A222" s="68" t="s">
        <v>172</v>
      </c>
      <c r="B222" s="30" t="s">
        <v>54</v>
      </c>
      <c r="C222" s="30" t="s">
        <v>162</v>
      </c>
      <c r="D222" s="30" t="s">
        <v>16</v>
      </c>
      <c r="E222" s="30" t="s">
        <v>186</v>
      </c>
      <c r="F222" s="33">
        <v>612</v>
      </c>
      <c r="G222" s="34">
        <v>500</v>
      </c>
      <c r="H222" s="34"/>
      <c r="I222" s="34">
        <v>400</v>
      </c>
      <c r="J222" s="34"/>
    </row>
    <row r="223" spans="1:10" s="66" customFormat="1" ht="52.5" customHeight="1">
      <c r="A223" s="70" t="s">
        <v>187</v>
      </c>
      <c r="B223" s="43" t="s">
        <v>54</v>
      </c>
      <c r="C223" s="43" t="s">
        <v>162</v>
      </c>
      <c r="D223" s="43" t="s">
        <v>16</v>
      </c>
      <c r="E223" s="43" t="s">
        <v>188</v>
      </c>
      <c r="F223" s="60"/>
      <c r="G223" s="47">
        <f t="shared" ref="G223:I223" si="75">G224</f>
        <v>0</v>
      </c>
      <c r="H223" s="47"/>
      <c r="I223" s="47">
        <f t="shared" si="75"/>
        <v>0</v>
      </c>
      <c r="J223" s="47"/>
    </row>
    <row r="224" spans="1:10" s="66" customFormat="1" ht="38.25">
      <c r="A224" s="67" t="s">
        <v>176</v>
      </c>
      <c r="B224" s="46" t="s">
        <v>54</v>
      </c>
      <c r="C224" s="46" t="s">
        <v>162</v>
      </c>
      <c r="D224" s="46" t="s">
        <v>16</v>
      </c>
      <c r="E224" s="46" t="s">
        <v>189</v>
      </c>
      <c r="F224" s="40"/>
      <c r="G224" s="53">
        <f t="shared" ref="G224:I226" si="76">G225</f>
        <v>0</v>
      </c>
      <c r="H224" s="53"/>
      <c r="I224" s="53">
        <f t="shared" si="76"/>
        <v>0</v>
      </c>
      <c r="J224" s="53"/>
    </row>
    <row r="225" spans="1:10" s="66" customFormat="1" ht="25.5">
      <c r="A225" s="71" t="s">
        <v>166</v>
      </c>
      <c r="B225" s="46" t="s">
        <v>54</v>
      </c>
      <c r="C225" s="46" t="s">
        <v>162</v>
      </c>
      <c r="D225" s="46" t="s">
        <v>16</v>
      </c>
      <c r="E225" s="46" t="s">
        <v>189</v>
      </c>
      <c r="F225" s="40">
        <v>600</v>
      </c>
      <c r="G225" s="53">
        <f t="shared" si="76"/>
        <v>0</v>
      </c>
      <c r="H225" s="53"/>
      <c r="I225" s="53">
        <f t="shared" si="76"/>
        <v>0</v>
      </c>
      <c r="J225" s="53"/>
    </row>
    <row r="226" spans="1:10" s="66" customFormat="1">
      <c r="A226" s="71" t="s">
        <v>167</v>
      </c>
      <c r="B226" s="46" t="s">
        <v>54</v>
      </c>
      <c r="C226" s="46" t="s">
        <v>162</v>
      </c>
      <c r="D226" s="46" t="s">
        <v>16</v>
      </c>
      <c r="E226" s="46" t="s">
        <v>189</v>
      </c>
      <c r="F226" s="40">
        <v>610</v>
      </c>
      <c r="G226" s="53">
        <f t="shared" si="76"/>
        <v>0</v>
      </c>
      <c r="H226" s="53"/>
      <c r="I226" s="53">
        <f t="shared" si="76"/>
        <v>0</v>
      </c>
      <c r="J226" s="53"/>
    </row>
    <row r="227" spans="1:10" s="66" customFormat="1">
      <c r="A227" s="68" t="s">
        <v>172</v>
      </c>
      <c r="B227" s="30" t="s">
        <v>54</v>
      </c>
      <c r="C227" s="30" t="s">
        <v>162</v>
      </c>
      <c r="D227" s="30" t="s">
        <v>16</v>
      </c>
      <c r="E227" s="30" t="s">
        <v>189</v>
      </c>
      <c r="F227" s="33">
        <v>612</v>
      </c>
      <c r="G227" s="34">
        <v>0</v>
      </c>
      <c r="H227" s="34"/>
      <c r="I227" s="34">
        <v>0</v>
      </c>
      <c r="J227" s="34"/>
    </row>
    <row r="228" spans="1:10">
      <c r="A228" s="49" t="s">
        <v>190</v>
      </c>
      <c r="B228" s="18" t="s">
        <v>54</v>
      </c>
      <c r="C228" s="21" t="s">
        <v>43</v>
      </c>
      <c r="D228" s="21" t="s">
        <v>17</v>
      </c>
      <c r="E228" s="24"/>
      <c r="F228" s="50"/>
      <c r="G228" s="19">
        <f t="shared" ref="G228:I234" si="77">G229</f>
        <v>211.47442000000001</v>
      </c>
      <c r="H228" s="19"/>
      <c r="I228" s="19">
        <f t="shared" si="77"/>
        <v>219.94216</v>
      </c>
      <c r="J228" s="19"/>
    </row>
    <row r="229" spans="1:10">
      <c r="A229" s="49" t="s">
        <v>191</v>
      </c>
      <c r="B229" s="18" t="s">
        <v>54</v>
      </c>
      <c r="C229" s="21" t="s">
        <v>43</v>
      </c>
      <c r="D229" s="21" t="s">
        <v>16</v>
      </c>
      <c r="E229" s="24"/>
      <c r="F229" s="50"/>
      <c r="G229" s="19">
        <f t="shared" si="77"/>
        <v>211.47442000000001</v>
      </c>
      <c r="H229" s="19"/>
      <c r="I229" s="19">
        <f t="shared" si="77"/>
        <v>219.94216</v>
      </c>
      <c r="J229" s="19"/>
    </row>
    <row r="230" spans="1:10">
      <c r="A230" s="23" t="s">
        <v>20</v>
      </c>
      <c r="B230" s="24" t="s">
        <v>54</v>
      </c>
      <c r="C230" s="24" t="s">
        <v>43</v>
      </c>
      <c r="D230" s="24" t="s">
        <v>16</v>
      </c>
      <c r="E230" s="24" t="s">
        <v>21</v>
      </c>
      <c r="F230" s="15"/>
      <c r="G230" s="27">
        <f t="shared" si="77"/>
        <v>211.47442000000001</v>
      </c>
      <c r="H230" s="27"/>
      <c r="I230" s="27">
        <f t="shared" si="77"/>
        <v>219.94216</v>
      </c>
      <c r="J230" s="27"/>
    </row>
    <row r="231" spans="1:10">
      <c r="A231" s="23" t="s">
        <v>159</v>
      </c>
      <c r="B231" s="24" t="s">
        <v>54</v>
      </c>
      <c r="C231" s="24" t="s">
        <v>43</v>
      </c>
      <c r="D231" s="24" t="s">
        <v>16</v>
      </c>
      <c r="E231" s="24" t="s">
        <v>160</v>
      </c>
      <c r="F231" s="15"/>
      <c r="G231" s="27">
        <f t="shared" si="77"/>
        <v>211.47442000000001</v>
      </c>
      <c r="H231" s="27"/>
      <c r="I231" s="27">
        <f t="shared" si="77"/>
        <v>219.94216</v>
      </c>
      <c r="J231" s="27"/>
    </row>
    <row r="232" spans="1:10" ht="76.5">
      <c r="A232" s="23" t="s">
        <v>192</v>
      </c>
      <c r="B232" s="24" t="s">
        <v>54</v>
      </c>
      <c r="C232" s="24" t="s">
        <v>43</v>
      </c>
      <c r="D232" s="24" t="s">
        <v>16</v>
      </c>
      <c r="E232" s="24" t="s">
        <v>193</v>
      </c>
      <c r="F232" s="15"/>
      <c r="G232" s="27">
        <f t="shared" si="77"/>
        <v>211.47442000000001</v>
      </c>
      <c r="H232" s="27"/>
      <c r="I232" s="27">
        <f t="shared" si="77"/>
        <v>219.94216</v>
      </c>
      <c r="J232" s="27"/>
    </row>
    <row r="233" spans="1:10">
      <c r="A233" s="23" t="s">
        <v>101</v>
      </c>
      <c r="B233" s="24" t="s">
        <v>54</v>
      </c>
      <c r="C233" s="24" t="s">
        <v>43</v>
      </c>
      <c r="D233" s="24" t="s">
        <v>16</v>
      </c>
      <c r="E233" s="24" t="s">
        <v>193</v>
      </c>
      <c r="F233" s="15">
        <v>300</v>
      </c>
      <c r="G233" s="27">
        <f t="shared" si="77"/>
        <v>211.47442000000001</v>
      </c>
      <c r="H233" s="27"/>
      <c r="I233" s="27">
        <f t="shared" si="77"/>
        <v>219.94216</v>
      </c>
      <c r="J233" s="27"/>
    </row>
    <row r="234" spans="1:10" ht="25.5">
      <c r="A234" s="23" t="s">
        <v>194</v>
      </c>
      <c r="B234" s="24" t="s">
        <v>54</v>
      </c>
      <c r="C234" s="24" t="s">
        <v>43</v>
      </c>
      <c r="D234" s="24" t="s">
        <v>16</v>
      </c>
      <c r="E234" s="24" t="s">
        <v>193</v>
      </c>
      <c r="F234" s="15">
        <v>310</v>
      </c>
      <c r="G234" s="27">
        <f t="shared" si="77"/>
        <v>211.47442000000001</v>
      </c>
      <c r="H234" s="27"/>
      <c r="I234" s="27">
        <f t="shared" si="77"/>
        <v>219.94216</v>
      </c>
      <c r="J234" s="27"/>
    </row>
    <row r="235" spans="1:10">
      <c r="A235" s="29" t="s">
        <v>195</v>
      </c>
      <c r="B235" s="30" t="s">
        <v>54</v>
      </c>
      <c r="C235" s="30" t="s">
        <v>43</v>
      </c>
      <c r="D235" s="30" t="s">
        <v>16</v>
      </c>
      <c r="E235" s="30" t="s">
        <v>193</v>
      </c>
      <c r="F235" s="33">
        <v>312</v>
      </c>
      <c r="G235" s="34">
        <v>211.47442000000001</v>
      </c>
      <c r="H235" s="34"/>
      <c r="I235" s="34">
        <v>219.94216</v>
      </c>
      <c r="J235" s="34"/>
    </row>
    <row r="236" spans="1:10" s="48" customFormat="1" ht="25.5">
      <c r="A236" s="42" t="s">
        <v>196</v>
      </c>
      <c r="B236" s="43" t="s">
        <v>197</v>
      </c>
      <c r="C236" s="43"/>
      <c r="D236" s="43"/>
      <c r="E236" s="43"/>
      <c r="F236" s="60"/>
      <c r="G236" s="47">
        <f>G237</f>
        <v>16937.798999999999</v>
      </c>
      <c r="H236" s="47">
        <f t="shared" ref="H236:J236" si="78">H237</f>
        <v>16090.90905</v>
      </c>
      <c r="I236" s="47">
        <f t="shared" si="78"/>
        <v>16937.798999999999</v>
      </c>
      <c r="J236" s="47">
        <f t="shared" si="78"/>
        <v>16090.90905</v>
      </c>
    </row>
    <row r="237" spans="1:10">
      <c r="A237" s="42" t="s">
        <v>40</v>
      </c>
      <c r="B237" s="43" t="s">
        <v>197</v>
      </c>
      <c r="C237" s="21" t="s">
        <v>41</v>
      </c>
      <c r="D237" s="21"/>
      <c r="E237" s="24"/>
      <c r="F237" s="15"/>
      <c r="G237" s="19">
        <f t="shared" ref="G237:J239" si="79">G238</f>
        <v>16937.798999999999</v>
      </c>
      <c r="H237" s="19">
        <f t="shared" si="79"/>
        <v>16090.90905</v>
      </c>
      <c r="I237" s="19">
        <f t="shared" si="79"/>
        <v>16937.798999999999</v>
      </c>
      <c r="J237" s="19">
        <f t="shared" si="79"/>
        <v>16090.90905</v>
      </c>
    </row>
    <row r="238" spans="1:10">
      <c r="A238" s="49" t="s">
        <v>198</v>
      </c>
      <c r="B238" s="43" t="s">
        <v>197</v>
      </c>
      <c r="C238" s="21" t="s">
        <v>41</v>
      </c>
      <c r="D238" s="21" t="s">
        <v>162</v>
      </c>
      <c r="E238" s="24"/>
      <c r="F238" s="15"/>
      <c r="G238" s="19">
        <f t="shared" si="79"/>
        <v>16937.798999999999</v>
      </c>
      <c r="H238" s="19">
        <f t="shared" si="79"/>
        <v>16090.90905</v>
      </c>
      <c r="I238" s="19">
        <f t="shared" si="79"/>
        <v>16937.798999999999</v>
      </c>
      <c r="J238" s="19">
        <f t="shared" si="79"/>
        <v>16090.90905</v>
      </c>
    </row>
    <row r="239" spans="1:10" ht="63.75">
      <c r="A239" s="49" t="s">
        <v>199</v>
      </c>
      <c r="B239" s="43" t="s">
        <v>197</v>
      </c>
      <c r="C239" s="18" t="s">
        <v>41</v>
      </c>
      <c r="D239" s="18" t="s">
        <v>162</v>
      </c>
      <c r="E239" s="18" t="s">
        <v>200</v>
      </c>
      <c r="F239" s="50"/>
      <c r="G239" s="19">
        <f t="shared" si="79"/>
        <v>16937.798999999999</v>
      </c>
      <c r="H239" s="19">
        <f t="shared" si="79"/>
        <v>16090.90905</v>
      </c>
      <c r="I239" s="19">
        <f t="shared" si="79"/>
        <v>16937.798999999999</v>
      </c>
      <c r="J239" s="19">
        <f t="shared" si="79"/>
        <v>16090.90905</v>
      </c>
    </row>
    <row r="240" spans="1:10" ht="63.75">
      <c r="A240" s="49" t="s">
        <v>201</v>
      </c>
      <c r="B240" s="43" t="s">
        <v>197</v>
      </c>
      <c r="C240" s="18" t="s">
        <v>41</v>
      </c>
      <c r="D240" s="18" t="s">
        <v>162</v>
      </c>
      <c r="E240" s="18" t="s">
        <v>202</v>
      </c>
      <c r="F240" s="50"/>
      <c r="G240" s="19">
        <f t="shared" ref="G240:J240" si="80">G241+G244</f>
        <v>16937.798999999999</v>
      </c>
      <c r="H240" s="19">
        <f t="shared" si="80"/>
        <v>16090.90905</v>
      </c>
      <c r="I240" s="19">
        <f t="shared" si="80"/>
        <v>16937.798999999999</v>
      </c>
      <c r="J240" s="19">
        <f t="shared" si="80"/>
        <v>16090.90905</v>
      </c>
    </row>
    <row r="241" spans="1:10" ht="51">
      <c r="A241" s="49" t="s">
        <v>203</v>
      </c>
      <c r="B241" s="43" t="s">
        <v>197</v>
      </c>
      <c r="C241" s="18" t="s">
        <v>41</v>
      </c>
      <c r="D241" s="18" t="s">
        <v>162</v>
      </c>
      <c r="E241" s="18" t="s">
        <v>204</v>
      </c>
      <c r="F241" s="50"/>
      <c r="G241" s="19">
        <f t="shared" ref="G241:J242" si="81">G242</f>
        <v>16090.90905</v>
      </c>
      <c r="H241" s="19">
        <f t="shared" si="81"/>
        <v>16090.90905</v>
      </c>
      <c r="I241" s="19">
        <f t="shared" si="81"/>
        <v>16090.90905</v>
      </c>
      <c r="J241" s="19">
        <f t="shared" si="81"/>
        <v>16090.90905</v>
      </c>
    </row>
    <row r="242" spans="1:10">
      <c r="A242" s="28" t="s">
        <v>205</v>
      </c>
      <c r="B242" s="43" t="s">
        <v>197</v>
      </c>
      <c r="C242" s="24" t="s">
        <v>41</v>
      </c>
      <c r="D242" s="24" t="s">
        <v>162</v>
      </c>
      <c r="E242" s="24" t="s">
        <v>204</v>
      </c>
      <c r="F242" s="15">
        <v>500</v>
      </c>
      <c r="G242" s="27">
        <f t="shared" si="81"/>
        <v>16090.90905</v>
      </c>
      <c r="H242" s="27">
        <f t="shared" si="81"/>
        <v>16090.90905</v>
      </c>
      <c r="I242" s="27">
        <f t="shared" si="81"/>
        <v>16090.90905</v>
      </c>
      <c r="J242" s="27">
        <f t="shared" si="81"/>
        <v>16090.90905</v>
      </c>
    </row>
    <row r="243" spans="1:10">
      <c r="A243" s="29" t="s">
        <v>206</v>
      </c>
      <c r="B243" s="73" t="s">
        <v>197</v>
      </c>
      <c r="C243" s="30" t="s">
        <v>41</v>
      </c>
      <c r="D243" s="30" t="s">
        <v>162</v>
      </c>
      <c r="E243" s="30" t="s">
        <v>204</v>
      </c>
      <c r="F243" s="33">
        <v>540</v>
      </c>
      <c r="G243" s="34">
        <v>16090.90905</v>
      </c>
      <c r="H243" s="34">
        <f>G243</f>
        <v>16090.90905</v>
      </c>
      <c r="I243" s="34">
        <v>16090.90905</v>
      </c>
      <c r="J243" s="34">
        <f>I243</f>
        <v>16090.90905</v>
      </c>
    </row>
    <row r="244" spans="1:10" ht="63.75">
      <c r="A244" s="49" t="s">
        <v>207</v>
      </c>
      <c r="B244" s="43" t="s">
        <v>197</v>
      </c>
      <c r="C244" s="18" t="s">
        <v>41</v>
      </c>
      <c r="D244" s="18" t="s">
        <v>162</v>
      </c>
      <c r="E244" s="18" t="s">
        <v>208</v>
      </c>
      <c r="F244" s="50"/>
      <c r="G244" s="19">
        <f t="shared" ref="G244:I245" si="82">G245</f>
        <v>846.88995</v>
      </c>
      <c r="H244" s="19"/>
      <c r="I244" s="19">
        <f t="shared" si="82"/>
        <v>846.88995</v>
      </c>
      <c r="J244" s="19"/>
    </row>
    <row r="245" spans="1:10">
      <c r="A245" s="28" t="s">
        <v>205</v>
      </c>
      <c r="B245" s="43" t="s">
        <v>197</v>
      </c>
      <c r="C245" s="24" t="s">
        <v>41</v>
      </c>
      <c r="D245" s="24" t="s">
        <v>162</v>
      </c>
      <c r="E245" s="24" t="s">
        <v>208</v>
      </c>
      <c r="F245" s="15">
        <v>500</v>
      </c>
      <c r="G245" s="27">
        <f t="shared" si="82"/>
        <v>846.88995</v>
      </c>
      <c r="H245" s="27"/>
      <c r="I245" s="27">
        <f t="shared" si="82"/>
        <v>846.88995</v>
      </c>
      <c r="J245" s="27"/>
    </row>
    <row r="246" spans="1:10">
      <c r="A246" s="29" t="s">
        <v>206</v>
      </c>
      <c r="B246" s="73" t="s">
        <v>197</v>
      </c>
      <c r="C246" s="30" t="s">
        <v>41</v>
      </c>
      <c r="D246" s="30" t="s">
        <v>162</v>
      </c>
      <c r="E246" s="30" t="s">
        <v>208</v>
      </c>
      <c r="F246" s="33">
        <v>540</v>
      </c>
      <c r="G246" s="34">
        <v>846.88995</v>
      </c>
      <c r="H246" s="34"/>
      <c r="I246" s="34">
        <v>846.88995</v>
      </c>
      <c r="J246" s="34"/>
    </row>
    <row r="247" spans="1:10">
      <c r="A247" s="49" t="s">
        <v>209</v>
      </c>
      <c r="B247" s="18"/>
      <c r="C247" s="18"/>
      <c r="D247" s="18"/>
      <c r="E247" s="18"/>
      <c r="F247" s="18"/>
      <c r="G247" s="74">
        <f>G236+G45+G9</f>
        <v>50906.374329999991</v>
      </c>
      <c r="H247" s="74">
        <f>H236+H45+H9</f>
        <v>27477.292329999997</v>
      </c>
      <c r="I247" s="74">
        <f>I236+I45+I9</f>
        <v>52115.938329999997</v>
      </c>
      <c r="J247" s="74">
        <f>J236+J45+J9</f>
        <v>29064.731329999999</v>
      </c>
    </row>
  </sheetData>
  <autoFilter ref="A8:J247">
    <filterColumn colId="2"/>
    <filterColumn colId="4"/>
    <filterColumn colId="7"/>
    <filterColumn colId="9"/>
  </autoFilter>
  <mergeCells count="3">
    <mergeCell ref="B1:I1"/>
    <mergeCell ref="B2:I2"/>
    <mergeCell ref="A4:I4"/>
  </mergeCells>
  <pageMargins left="0.78740157480314965" right="0.78740157480314965" top="0.39370078740157483" bottom="0.39370078740157483" header="0.51181102362204722" footer="0.51181102362204722"/>
  <pageSetup paperSize="9" scale="54"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7 вед стр</vt:lpstr>
      <vt:lpstr>'Приложение 7 вед стр'!Заголовки_для_печати</vt:lpstr>
      <vt:lpstr>'Приложение 7 вед стр'!Область_печати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2020-11-26T06:51:41Z</cp:lastPrinted>
  <dcterms:created xsi:type="dcterms:W3CDTF">2020-11-24T11:04:57Z</dcterms:created>
  <dcterms:modified xsi:type="dcterms:W3CDTF">2020-12-11T12:41:33Z</dcterms:modified>
</cp:coreProperties>
</file>