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480" yWindow="480" windowWidth="15570" windowHeight="9435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Лист1!$3:$5</definedName>
  </definedNames>
  <calcPr calcId="124519"/>
</workbook>
</file>

<file path=xl/calcChain.xml><?xml version="1.0" encoding="utf-8"?>
<calcChain xmlns="http://schemas.openxmlformats.org/spreadsheetml/2006/main">
  <c r="E64" i="1"/>
  <c r="E62" s="1"/>
  <c r="G73" l="1"/>
  <c r="H73"/>
  <c r="I73"/>
  <c r="J73"/>
  <c r="G72"/>
  <c r="H72"/>
  <c r="I72"/>
  <c r="J72"/>
  <c r="G71"/>
  <c r="H71"/>
  <c r="I71"/>
  <c r="J71"/>
  <c r="F71"/>
  <c r="F72"/>
  <c r="F73"/>
  <c r="G65"/>
  <c r="H65"/>
  <c r="I65"/>
  <c r="F67"/>
  <c r="F65"/>
  <c r="F64"/>
  <c r="F70" s="1"/>
  <c r="E58"/>
  <c r="E56"/>
  <c r="G56"/>
  <c r="H56"/>
  <c r="I56"/>
  <c r="J56"/>
  <c r="F56"/>
  <c r="G50"/>
  <c r="H50"/>
  <c r="I50"/>
  <c r="J50"/>
  <c r="E53"/>
  <c r="E54"/>
  <c r="E55"/>
  <c r="E52"/>
  <c r="F50"/>
  <c r="G44"/>
  <c r="H44"/>
  <c r="E44" s="1"/>
  <c r="I44"/>
  <c r="J44"/>
  <c r="F44"/>
  <c r="E47"/>
  <c r="E48"/>
  <c r="E49"/>
  <c r="E46"/>
  <c r="E41"/>
  <c r="E42"/>
  <c r="E43"/>
  <c r="E40"/>
  <c r="E38"/>
  <c r="G38"/>
  <c r="H38"/>
  <c r="I38"/>
  <c r="J38"/>
  <c r="F38"/>
  <c r="I32"/>
  <c r="E34"/>
  <c r="J20"/>
  <c r="G10"/>
  <c r="G8" s="1"/>
  <c r="G26"/>
  <c r="H26"/>
  <c r="I26"/>
  <c r="J26"/>
  <c r="F26"/>
  <c r="E35"/>
  <c r="E36"/>
  <c r="E37"/>
  <c r="E29"/>
  <c r="F10"/>
  <c r="F8" s="1"/>
  <c r="H10"/>
  <c r="H64" s="1"/>
  <c r="H62" s="1"/>
  <c r="I10"/>
  <c r="I64" s="1"/>
  <c r="I62" s="1"/>
  <c r="J10"/>
  <c r="J8" s="1"/>
  <c r="G20"/>
  <c r="H20"/>
  <c r="I20"/>
  <c r="E17"/>
  <c r="E18"/>
  <c r="E19"/>
  <c r="G32"/>
  <c r="H32"/>
  <c r="F32"/>
  <c r="E30"/>
  <c r="E31"/>
  <c r="E28"/>
  <c r="E23"/>
  <c r="E24"/>
  <c r="E25"/>
  <c r="E22"/>
  <c r="I12"/>
  <c r="I13"/>
  <c r="E11"/>
  <c r="H12"/>
  <c r="E13"/>
  <c r="F14"/>
  <c r="H14"/>
  <c r="G14"/>
  <c r="I14"/>
  <c r="J14"/>
  <c r="E16"/>
  <c r="E26" l="1"/>
  <c r="J64"/>
  <c r="J62" s="1"/>
  <c r="I70"/>
  <c r="H70"/>
  <c r="G64"/>
  <c r="E50"/>
  <c r="E32"/>
  <c r="H8"/>
  <c r="I8"/>
  <c r="E10"/>
  <c r="E12"/>
  <c r="E14"/>
  <c r="I68" l="1"/>
  <c r="H68"/>
  <c r="G62"/>
  <c r="G70"/>
  <c r="E8"/>
  <c r="E70" l="1"/>
  <c r="E68" s="1"/>
  <c r="J70"/>
  <c r="J32"/>
  <c r="E59"/>
  <c r="J68" l="1"/>
  <c r="B32" i="2"/>
  <c r="B28" l="1"/>
  <c r="C23" l="1"/>
  <c r="D17"/>
  <c r="D14"/>
  <c r="B18"/>
  <c r="B19" s="1"/>
  <c r="B13"/>
  <c r="B7"/>
  <c r="B9"/>
  <c r="B8"/>
  <c r="E60" i="1"/>
  <c r="E61"/>
  <c r="F62" l="1"/>
  <c r="E65"/>
  <c r="E66"/>
  <c r="E67"/>
  <c r="G68" l="1"/>
  <c r="E73"/>
  <c r="F68"/>
  <c r="E72"/>
  <c r="E71"/>
  <c r="F20"/>
  <c r="E20" s="1"/>
</calcChain>
</file>

<file path=xl/sharedStrings.xml><?xml version="1.0" encoding="utf-8"?>
<sst xmlns="http://schemas.openxmlformats.org/spreadsheetml/2006/main" count="150" uniqueCount="66">
  <si>
    <t>№№ п/п</t>
  </si>
  <si>
    <t>Цель, задачи, основные мероприятия</t>
  </si>
  <si>
    <t>Срок выполнения (квартал, год)</t>
  </si>
  <si>
    <t>Объемы финансирования, тыс. рублей</t>
  </si>
  <si>
    <t>Всего</t>
  </si>
  <si>
    <t>Показатели (индикаторы) результативности выполнения основных мероприятий</t>
  </si>
  <si>
    <t>Наименование, ед. измерения</t>
  </si>
  <si>
    <t>Всего:</t>
  </si>
  <si>
    <t>в т.ч.:</t>
  </si>
  <si>
    <t>МБ</t>
  </si>
  <si>
    <t>ОБ</t>
  </si>
  <si>
    <t>ФБ</t>
  </si>
  <si>
    <t>ВБС</t>
  </si>
  <si>
    <t>__________</t>
  </si>
  <si>
    <t>________________</t>
  </si>
  <si>
    <r>
      <t>Исполнители, перечень организаций, участвующих в реализации основных мероприятий</t>
    </r>
    <r>
      <rPr>
        <sz val="10"/>
        <color theme="1"/>
        <rFont val="Calibri"/>
        <family val="2"/>
        <charset val="204"/>
      </rPr>
      <t>²</t>
    </r>
  </si>
  <si>
    <r>
      <t>Источники финансирования</t>
    </r>
    <r>
      <rPr>
        <sz val="10"/>
        <color theme="1"/>
        <rFont val="Calibri"/>
        <family val="2"/>
        <charset val="204"/>
      </rPr>
      <t>¹</t>
    </r>
  </si>
  <si>
    <t>¹ При указании источников финансирования необходимо использовать следующие сокращения: МБ - бюджет муниципального образования Ловозерский район; ОБ - областной бюджет; ФБ - федеральный бюджет; ВБС - внебюджетные средства.</t>
  </si>
  <si>
    <t>² В случае, если организация определяется на основании конкурсных процедур, в графе указывается конкурсный отбор.</t>
  </si>
  <si>
    <t>Администрация Ловозерского района</t>
  </si>
  <si>
    <t>ТС</t>
  </si>
  <si>
    <t>ДГ</t>
  </si>
  <si>
    <t>%</t>
  </si>
  <si>
    <t>стройконтр.</t>
  </si>
  <si>
    <t>1 вар.</t>
  </si>
  <si>
    <t>2 вар.</t>
  </si>
  <si>
    <t>всегодолжно прибавится по программе</t>
  </si>
  <si>
    <t>Задача 1. Обеспечение надлежащего санитарно-технического состояния жилищного фонда</t>
  </si>
  <si>
    <r>
      <rPr>
        <b/>
        <sz val="10"/>
        <color theme="1"/>
        <rFont val="Times New Roman"/>
        <family val="1"/>
        <charset val="204"/>
      </rPr>
      <t xml:space="preserve">Цель: Содержание муниципального жилищного фонда </t>
    </r>
    <r>
      <rPr>
        <sz val="10"/>
        <color theme="1"/>
        <rFont val="Times New Roman"/>
        <family val="1"/>
        <charset val="204"/>
      </rPr>
      <t xml:space="preserve">
</t>
    </r>
  </si>
  <si>
    <t>1.1.</t>
  </si>
  <si>
    <t>1.1.1.</t>
  </si>
  <si>
    <t>1.1.2.</t>
  </si>
  <si>
    <t>Перечисление денежных средств за жилищно-коммунальные услуги ресурсоснабжающим организациям</t>
  </si>
  <si>
    <t>ежегодно</t>
  </si>
  <si>
    <t>Перечисление денежных средств за жилищно-коммунальные услуги управляющей компании</t>
  </si>
  <si>
    <t>1.1.3.</t>
  </si>
  <si>
    <t>Ремонт пустующих муниципальных жилых помещений</t>
  </si>
  <si>
    <t>1.1.4.</t>
  </si>
  <si>
    <t>Обследование технического состояния многоквартирных домов</t>
  </si>
  <si>
    <t>1.2.</t>
  </si>
  <si>
    <t>Ремонт муниципальных жилых помещений после умерших граждан</t>
  </si>
  <si>
    <t xml:space="preserve">Возмещение задолженности по квартплате безнадежных к взысканию долгов по муниципальным жилым помещениям </t>
  </si>
  <si>
    <t>1.3.</t>
  </si>
  <si>
    <t xml:space="preserve"> Итого по задаче 1</t>
  </si>
  <si>
    <t>Итого по Подпрограмме 2</t>
  </si>
  <si>
    <t>1.4.</t>
  </si>
  <si>
    <t>1.5.</t>
  </si>
  <si>
    <t>Возмещение затрат по установке приборов учета коммунальных ресурсов нанимателям муниципального жилищного фонда</t>
  </si>
  <si>
    <t>Перечисление денежных средств за установку общедомовых приборов учета тепловой энергии ресурсоснабжающим организациям (в части муниципального жилищного фонда)</t>
  </si>
  <si>
    <t>2021год</t>
  </si>
  <si>
    <t>2022 год</t>
  </si>
  <si>
    <t>2023 год</t>
  </si>
  <si>
    <t>2024 год</t>
  </si>
  <si>
    <t>2025 год</t>
  </si>
  <si>
    <t>2021 год</t>
  </si>
  <si>
    <t xml:space="preserve">
Приложение3
</t>
  </si>
  <si>
    <t>Количество отремонтированных пустующих квартир, ед.</t>
  </si>
  <si>
    <t>Количество обследуемых муниципальных многоквартирных домов, ед.</t>
  </si>
  <si>
    <t>Количество отремонтированных  квартир, ед.</t>
  </si>
  <si>
    <t xml:space="preserve">Доля возмещенной задолженности , %  </t>
  </si>
  <si>
    <t>Доля выполнения мероприятия по возмещению затрат по установке приборов учета  коммунальных ресурсов, %</t>
  </si>
  <si>
    <t>Доля выполнения мероприятия по перечислению денежных средств за установку общедомовых приборов учета тепловой энергии, %</t>
  </si>
  <si>
    <t>Количество пустующих муниципальных квартир по которым произведена оплата за коммунальные услуги, ед.</t>
  </si>
  <si>
    <t>Количество пустующихмуниципальных квартир по которым произведена оплата за коммунальные услуги, ед.</t>
  </si>
  <si>
    <t>Содержание и ремонт пустующих муниципальных жилых помещений</t>
  </si>
  <si>
    <t>3. Перечень программных мероприятий Подпрограммы 2 «Ремонт и содержание муниципального жилищного фонда муниципального образования Ловозерский район»</t>
  </si>
</sst>
</file>

<file path=xl/styles.xml><?xml version="1.0" encoding="utf-8"?>
<styleSheet xmlns="http://schemas.openxmlformats.org/spreadsheetml/2006/main">
  <numFmts count="2">
    <numFmt numFmtId="164" formatCode="0.00000"/>
    <numFmt numFmtId="165" formatCode="0.000"/>
  </numFmts>
  <fonts count="7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</font>
    <font>
      <b/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159"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/>
    </xf>
    <xf numFmtId="0" fontId="0" fillId="0" borderId="0" xfId="0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wrapText="1"/>
    </xf>
    <xf numFmtId="0" fontId="0" fillId="0" borderId="0" xfId="0" applyAlignment="1">
      <alignment wrapText="1"/>
    </xf>
    <xf numFmtId="0" fontId="1" fillId="0" borderId="0" xfId="0" applyFont="1" applyAlignment="1"/>
    <xf numFmtId="0" fontId="1" fillId="0" borderId="1" xfId="0" applyFont="1" applyBorder="1" applyAlignment="1">
      <alignment horizontal="center"/>
    </xf>
    <xf numFmtId="0" fontId="0" fillId="0" borderId="0" xfId="0" applyBorder="1" applyAlignment="1">
      <alignment horizontal="right" vertical="top"/>
    </xf>
    <xf numFmtId="2" fontId="1" fillId="0" borderId="1" xfId="0" applyNumberFormat="1" applyFont="1" applyBorder="1" applyAlignment="1">
      <alignment horizontal="center" vertical="center"/>
    </xf>
    <xf numFmtId="2" fontId="1" fillId="0" borderId="0" xfId="0" applyNumberFormat="1" applyFont="1"/>
    <xf numFmtId="2" fontId="1" fillId="0" borderId="0" xfId="0" applyNumberFormat="1" applyFont="1" applyAlignment="1"/>
    <xf numFmtId="2" fontId="0" fillId="0" borderId="0" xfId="0" applyNumberFormat="1"/>
    <xf numFmtId="1" fontId="1" fillId="0" borderId="1" xfId="0" applyNumberFormat="1" applyFont="1" applyBorder="1" applyAlignment="1">
      <alignment horizontal="center"/>
    </xf>
    <xf numFmtId="0" fontId="0" fillId="0" borderId="0" xfId="0" applyAlignment="1">
      <alignment horizontal="right"/>
    </xf>
    <xf numFmtId="0" fontId="0" fillId="0" borderId="1" xfId="0" applyBorder="1"/>
    <xf numFmtId="2" fontId="0" fillId="0" borderId="1" xfId="0" applyNumberFormat="1" applyBorder="1"/>
    <xf numFmtId="0" fontId="6" fillId="0" borderId="0" xfId="0" applyFont="1"/>
    <xf numFmtId="0" fontId="0" fillId="0" borderId="1" xfId="0" applyFont="1" applyBorder="1"/>
    <xf numFmtId="0" fontId="0" fillId="0" borderId="1" xfId="0" applyFont="1" applyBorder="1" applyAlignment="1">
      <alignment horizontal="right"/>
    </xf>
    <xf numFmtId="0" fontId="6" fillId="0" borderId="1" xfId="0" applyFont="1" applyBorder="1"/>
    <xf numFmtId="2" fontId="0" fillId="0" borderId="1" xfId="0" applyNumberFormat="1" applyFont="1" applyBorder="1"/>
    <xf numFmtId="2" fontId="6" fillId="0" borderId="0" xfId="0" applyNumberFormat="1" applyFont="1"/>
    <xf numFmtId="2" fontId="6" fillId="0" borderId="1" xfId="0" applyNumberFormat="1" applyFont="1" applyBorder="1"/>
    <xf numFmtId="2" fontId="0" fillId="0" borderId="2" xfId="0" applyNumberFormat="1" applyBorder="1"/>
    <xf numFmtId="2" fontId="0" fillId="0" borderId="4" xfId="0" applyNumberFormat="1" applyBorder="1"/>
    <xf numFmtId="164" fontId="1" fillId="0" borderId="0" xfId="0" applyNumberFormat="1" applyFont="1"/>
    <xf numFmtId="164" fontId="0" fillId="0" borderId="0" xfId="0" applyNumberFormat="1"/>
    <xf numFmtId="165" fontId="1" fillId="0" borderId="1" xfId="0" applyNumberFormat="1" applyFont="1" applyBorder="1"/>
    <xf numFmtId="165" fontId="1" fillId="0" borderId="1" xfId="0" applyNumberFormat="1" applyFont="1" applyBorder="1" applyAlignment="1">
      <alignment horizontal="center"/>
    </xf>
    <xf numFmtId="165" fontId="1" fillId="0" borderId="5" xfId="0" applyNumberFormat="1" applyFont="1" applyBorder="1" applyAlignment="1">
      <alignment horizontal="center"/>
    </xf>
    <xf numFmtId="165" fontId="1" fillId="0" borderId="2" xfId="0" applyNumberFormat="1" applyFont="1" applyBorder="1"/>
    <xf numFmtId="165" fontId="1" fillId="0" borderId="2" xfId="0" applyNumberFormat="1" applyFont="1" applyBorder="1" applyAlignment="1">
      <alignment horizontal="center"/>
    </xf>
    <xf numFmtId="165" fontId="1" fillId="0" borderId="10" xfId="0" applyNumberFormat="1" applyFont="1" applyBorder="1" applyAlignment="1">
      <alignment horizontal="center"/>
    </xf>
    <xf numFmtId="165" fontId="3" fillId="0" borderId="18" xfId="0" applyNumberFormat="1" applyFont="1" applyBorder="1"/>
    <xf numFmtId="165" fontId="3" fillId="0" borderId="1" xfId="0" applyNumberFormat="1" applyFont="1" applyBorder="1"/>
    <xf numFmtId="165" fontId="3" fillId="0" borderId="1" xfId="0" applyNumberFormat="1" applyFont="1" applyBorder="1" applyAlignment="1">
      <alignment horizontal="center"/>
    </xf>
    <xf numFmtId="165" fontId="3" fillId="0" borderId="23" xfId="0" applyNumberFormat="1" applyFont="1" applyBorder="1"/>
    <xf numFmtId="165" fontId="3" fillId="0" borderId="23" xfId="0" applyNumberFormat="1" applyFont="1" applyBorder="1" applyAlignment="1">
      <alignment horizontal="center"/>
    </xf>
    <xf numFmtId="165" fontId="1" fillId="0" borderId="1" xfId="0" applyNumberFormat="1" applyFont="1" applyFill="1" applyBorder="1"/>
    <xf numFmtId="165" fontId="1" fillId="0" borderId="1" xfId="0" applyNumberFormat="1" applyFont="1" applyFill="1" applyBorder="1" applyAlignment="1">
      <alignment horizontal="center"/>
    </xf>
    <xf numFmtId="165" fontId="1" fillId="0" borderId="5" xfId="0" applyNumberFormat="1" applyFont="1" applyFill="1" applyBorder="1" applyAlignment="1">
      <alignment horizontal="center"/>
    </xf>
    <xf numFmtId="165" fontId="1" fillId="0" borderId="5" xfId="0" applyNumberFormat="1" applyFont="1" applyBorder="1" applyAlignment="1"/>
    <xf numFmtId="165" fontId="1" fillId="0" borderId="1" xfId="0" applyNumberFormat="1" applyFont="1" applyBorder="1" applyAlignment="1">
      <alignment horizontal="left" vertical="top"/>
    </xf>
    <xf numFmtId="165" fontId="1" fillId="0" borderId="1" xfId="0" applyNumberFormat="1" applyFont="1" applyBorder="1" applyAlignment="1">
      <alignment horizontal="center" vertical="top"/>
    </xf>
    <xf numFmtId="165" fontId="1" fillId="0" borderId="5" xfId="0" applyNumberFormat="1" applyFont="1" applyBorder="1" applyAlignment="1">
      <alignment horizontal="center" vertical="top"/>
    </xf>
    <xf numFmtId="165" fontId="1" fillId="0" borderId="1" xfId="0" applyNumberFormat="1" applyFont="1" applyBorder="1" applyAlignment="1">
      <alignment horizontal="left" vertical="center"/>
    </xf>
    <xf numFmtId="165" fontId="1" fillId="0" borderId="1" xfId="0" applyNumberFormat="1" applyFont="1" applyBorder="1" applyAlignment="1">
      <alignment horizontal="center" vertical="center"/>
    </xf>
    <xf numFmtId="165" fontId="1" fillId="0" borderId="5" xfId="0" applyNumberFormat="1" applyFont="1" applyBorder="1" applyAlignment="1">
      <alignment horizontal="center" vertical="center"/>
    </xf>
    <xf numFmtId="164" fontId="3" fillId="0" borderId="0" xfId="0" applyNumberFormat="1" applyFont="1"/>
    <xf numFmtId="164" fontId="1" fillId="0" borderId="1" xfId="0" applyNumberFormat="1" applyFont="1" applyBorder="1" applyAlignment="1">
      <alignment horizontal="center" vertical="top"/>
    </xf>
    <xf numFmtId="164" fontId="1" fillId="0" borderId="1" xfId="0" applyNumberFormat="1" applyFont="1" applyBorder="1" applyAlignment="1">
      <alignment horizontal="center"/>
    </xf>
    <xf numFmtId="164" fontId="3" fillId="0" borderId="1" xfId="0" applyNumberFormat="1" applyFont="1" applyBorder="1" applyAlignment="1">
      <alignment horizontal="center"/>
    </xf>
    <xf numFmtId="164" fontId="1" fillId="0" borderId="1" xfId="0" applyNumberFormat="1" applyFont="1" applyFill="1" applyBorder="1" applyAlignment="1">
      <alignment horizontal="center"/>
    </xf>
    <xf numFmtId="164" fontId="1" fillId="0" borderId="5" xfId="0" applyNumberFormat="1" applyFont="1" applyBorder="1" applyAlignment="1">
      <alignment horizontal="center" vertical="top"/>
    </xf>
    <xf numFmtId="164" fontId="3" fillId="2" borderId="18" xfId="0" applyNumberFormat="1" applyFont="1" applyFill="1" applyBorder="1" applyAlignment="1">
      <alignment horizontal="center"/>
    </xf>
    <xf numFmtId="164" fontId="3" fillId="0" borderId="18" xfId="0" applyNumberFormat="1" applyFont="1" applyBorder="1" applyAlignment="1">
      <alignment horizontal="center"/>
    </xf>
    <xf numFmtId="164" fontId="1" fillId="0" borderId="1" xfId="0" applyNumberFormat="1" applyFont="1" applyBorder="1"/>
    <xf numFmtId="164" fontId="1" fillId="2" borderId="1" xfId="0" applyNumberFormat="1" applyFont="1" applyFill="1" applyBorder="1" applyAlignment="1">
      <alignment horizontal="center"/>
    </xf>
    <xf numFmtId="164" fontId="1" fillId="0" borderId="5" xfId="0" applyNumberFormat="1" applyFont="1" applyBorder="1" applyAlignment="1">
      <alignment horizontal="center"/>
    </xf>
    <xf numFmtId="164" fontId="1" fillId="0" borderId="5" xfId="0" applyNumberFormat="1" applyFont="1" applyFill="1" applyBorder="1" applyAlignment="1">
      <alignment horizontal="center"/>
    </xf>
    <xf numFmtId="164" fontId="1" fillId="0" borderId="6" xfId="0" applyNumberFormat="1" applyFont="1" applyBorder="1" applyAlignment="1"/>
    <xf numFmtId="164" fontId="1" fillId="0" borderId="7" xfId="0" applyNumberFormat="1" applyFont="1" applyBorder="1" applyAlignment="1"/>
    <xf numFmtId="164" fontId="1" fillId="0" borderId="1" xfId="0" applyNumberFormat="1" applyFont="1" applyBorder="1" applyAlignment="1">
      <alignment horizontal="left" vertical="top"/>
    </xf>
    <xf numFmtId="165" fontId="1" fillId="0" borderId="5" xfId="0" applyNumberFormat="1" applyFont="1" applyBorder="1" applyAlignment="1">
      <alignment horizontal="left"/>
    </xf>
    <xf numFmtId="165" fontId="1" fillId="0" borderId="6" xfId="0" applyNumberFormat="1" applyFont="1" applyBorder="1" applyAlignment="1">
      <alignment horizontal="left"/>
    </xf>
    <xf numFmtId="165" fontId="1" fillId="0" borderId="7" xfId="0" applyNumberFormat="1" applyFont="1" applyBorder="1" applyAlignment="1">
      <alignment horizontal="left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2" fontId="1" fillId="0" borderId="1" xfId="0" applyNumberFormat="1" applyFont="1" applyBorder="1" applyAlignment="1">
      <alignment horizontal="center" vertical="center" wrapText="1"/>
    </xf>
    <xf numFmtId="165" fontId="1" fillId="0" borderId="5" xfId="0" applyNumberFormat="1" applyFont="1" applyFill="1" applyBorder="1" applyAlignment="1"/>
    <xf numFmtId="165" fontId="1" fillId="0" borderId="6" xfId="0" applyNumberFormat="1" applyFont="1" applyFill="1" applyBorder="1" applyAlignment="1"/>
    <xf numFmtId="165" fontId="1" fillId="0" borderId="7" xfId="0" applyNumberFormat="1" applyFont="1" applyFill="1" applyBorder="1" applyAlignment="1"/>
    <xf numFmtId="164" fontId="1" fillId="0" borderId="22" xfId="0" applyNumberFormat="1" applyFont="1" applyBorder="1" applyAlignment="1"/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9" fontId="4" fillId="0" borderId="2" xfId="0" applyNumberFormat="1" applyFont="1" applyBorder="1" applyAlignment="1">
      <alignment horizontal="center" vertical="center" wrapText="1"/>
    </xf>
    <xf numFmtId="165" fontId="1" fillId="0" borderId="5" xfId="0" applyNumberFormat="1" applyFont="1" applyBorder="1" applyAlignment="1">
      <alignment horizontal="left"/>
    </xf>
    <xf numFmtId="165" fontId="1" fillId="0" borderId="6" xfId="0" applyNumberFormat="1" applyFont="1" applyBorder="1" applyAlignment="1">
      <alignment horizontal="left"/>
    </xf>
    <xf numFmtId="165" fontId="1" fillId="0" borderId="7" xfId="0" applyNumberFormat="1" applyFont="1" applyBorder="1" applyAlignment="1">
      <alignment horizontal="left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2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 vertical="top" wrapText="1"/>
    </xf>
    <xf numFmtId="0" fontId="5" fillId="0" borderId="0" xfId="0" applyFont="1" applyBorder="1" applyAlignment="1">
      <alignment horizontal="right" vertical="top" wrapText="1"/>
    </xf>
    <xf numFmtId="0" fontId="5" fillId="0" borderId="0" xfId="0" applyFont="1" applyBorder="1" applyAlignment="1">
      <alignment horizontal="right" vertical="top"/>
    </xf>
    <xf numFmtId="0" fontId="3" fillId="0" borderId="5" xfId="0" applyFont="1" applyBorder="1" applyAlignment="1">
      <alignment horizontal="left" vertical="top" wrapText="1"/>
    </xf>
    <xf numFmtId="0" fontId="1" fillId="0" borderId="6" xfId="0" applyFont="1" applyBorder="1" applyAlignment="1">
      <alignment horizontal="left" vertical="top" wrapText="1"/>
    </xf>
    <xf numFmtId="0" fontId="1" fillId="0" borderId="9" xfId="0" applyFont="1" applyBorder="1" applyAlignment="1">
      <alignment horizontal="left" vertical="top" wrapText="1"/>
    </xf>
    <xf numFmtId="0" fontId="1" fillId="0" borderId="7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wrapText="1"/>
    </xf>
    <xf numFmtId="0" fontId="1" fillId="0" borderId="5" xfId="0" applyFont="1" applyBorder="1" applyAlignment="1">
      <alignment horizontal="left" vertical="top" wrapText="1"/>
    </xf>
    <xf numFmtId="0" fontId="1" fillId="0" borderId="6" xfId="0" applyFont="1" applyBorder="1" applyAlignment="1">
      <alignment horizontal="left" vertical="top"/>
    </xf>
    <xf numFmtId="0" fontId="1" fillId="0" borderId="7" xfId="0" applyFont="1" applyBorder="1" applyAlignment="1">
      <alignment horizontal="left" vertical="top"/>
    </xf>
    <xf numFmtId="0" fontId="1" fillId="0" borderId="2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0" fontId="1" fillId="0" borderId="4" xfId="0" applyFont="1" applyFill="1" applyBorder="1" applyAlignment="1">
      <alignment horizontal="center" vertical="top" wrapText="1"/>
    </xf>
    <xf numFmtId="0" fontId="1" fillId="0" borderId="2" xfId="0" applyFont="1" applyBorder="1" applyAlignment="1">
      <alignment horizontal="left" vertical="top"/>
    </xf>
    <xf numFmtId="0" fontId="1" fillId="0" borderId="3" xfId="0" applyFont="1" applyBorder="1" applyAlignment="1">
      <alignment horizontal="left" vertical="top"/>
    </xf>
    <xf numFmtId="0" fontId="1" fillId="0" borderId="4" xfId="0" applyFont="1" applyBorder="1" applyAlignment="1">
      <alignment horizontal="left" vertical="top"/>
    </xf>
    <xf numFmtId="0" fontId="4" fillId="0" borderId="2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164" fontId="1" fillId="0" borderId="5" xfId="0" applyNumberFormat="1" applyFont="1" applyBorder="1" applyAlignment="1">
      <alignment horizontal="left" vertical="top"/>
    </xf>
    <xf numFmtId="164" fontId="1" fillId="0" borderId="6" xfId="0" applyNumberFormat="1" applyFont="1" applyBorder="1" applyAlignment="1">
      <alignment horizontal="left" vertical="top"/>
    </xf>
    <xf numFmtId="164" fontId="1" fillId="0" borderId="0" xfId="0" applyNumberFormat="1" applyFont="1" applyAlignment="1">
      <alignment horizontal="left" wrapText="1"/>
    </xf>
    <xf numFmtId="0" fontId="1" fillId="0" borderId="0" xfId="0" applyFont="1" applyAlignment="1">
      <alignment horizontal="center"/>
    </xf>
    <xf numFmtId="165" fontId="1" fillId="0" borderId="5" xfId="0" applyNumberFormat="1" applyFont="1" applyBorder="1" applyAlignment="1">
      <alignment horizontal="left" vertical="top"/>
    </xf>
    <xf numFmtId="165" fontId="1" fillId="0" borderId="6" xfId="0" applyNumberFormat="1" applyFont="1" applyBorder="1" applyAlignment="1">
      <alignment horizontal="left" vertical="top"/>
    </xf>
    <xf numFmtId="165" fontId="3" fillId="0" borderId="5" xfId="0" applyNumberFormat="1" applyFont="1" applyBorder="1" applyAlignment="1">
      <alignment horizontal="left"/>
    </xf>
    <xf numFmtId="165" fontId="3" fillId="0" borderId="6" xfId="0" applyNumberFormat="1" applyFont="1" applyBorder="1" applyAlignment="1">
      <alignment horizontal="left"/>
    </xf>
    <xf numFmtId="165" fontId="3" fillId="0" borderId="7" xfId="0" applyNumberFormat="1" applyFont="1" applyBorder="1" applyAlignment="1">
      <alignment horizontal="left"/>
    </xf>
    <xf numFmtId="0" fontId="4" fillId="0" borderId="10" xfId="0" applyFont="1" applyBorder="1" applyAlignment="1">
      <alignment horizontal="left" vertical="top" wrapText="1"/>
    </xf>
    <xf numFmtId="0" fontId="4" fillId="0" borderId="9" xfId="0" applyFont="1" applyBorder="1" applyAlignment="1">
      <alignment horizontal="left" vertical="top" wrapText="1"/>
    </xf>
    <xf numFmtId="0" fontId="4" fillId="0" borderId="11" xfId="0" applyFont="1" applyBorder="1" applyAlignment="1">
      <alignment horizontal="left" vertical="top" wrapText="1"/>
    </xf>
    <xf numFmtId="0" fontId="4" fillId="0" borderId="12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4" fillId="0" borderId="13" xfId="0" applyFont="1" applyBorder="1" applyAlignment="1">
      <alignment horizontal="left" vertical="top" wrapText="1"/>
    </xf>
    <xf numFmtId="0" fontId="4" fillId="0" borderId="14" xfId="0" applyFont="1" applyBorder="1" applyAlignment="1">
      <alignment horizontal="left" vertical="top" wrapText="1"/>
    </xf>
    <xf numFmtId="0" fontId="4" fillId="0" borderId="8" xfId="0" applyFont="1" applyBorder="1" applyAlignment="1">
      <alignment horizontal="left" vertical="top" wrapText="1"/>
    </xf>
    <xf numFmtId="0" fontId="4" fillId="0" borderId="15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164" fontId="1" fillId="0" borderId="5" xfId="0" applyNumberFormat="1" applyFont="1" applyBorder="1" applyAlignment="1">
      <alignment horizontal="left"/>
    </xf>
    <xf numFmtId="164" fontId="1" fillId="0" borderId="6" xfId="0" applyNumberFormat="1" applyFont="1" applyBorder="1" applyAlignment="1">
      <alignment horizontal="left"/>
    </xf>
    <xf numFmtId="164" fontId="1" fillId="0" borderId="7" xfId="0" applyNumberFormat="1" applyFont="1" applyBorder="1" applyAlignment="1">
      <alignment horizontal="left"/>
    </xf>
    <xf numFmtId="0" fontId="1" fillId="0" borderId="3" xfId="0" applyFont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164" fontId="1" fillId="0" borderId="25" xfId="0" applyNumberFormat="1" applyFont="1" applyBorder="1" applyAlignment="1">
      <alignment horizontal="center"/>
    </xf>
    <xf numFmtId="164" fontId="1" fillId="0" borderId="20" xfId="0" applyNumberFormat="1" applyFont="1" applyBorder="1" applyAlignment="1">
      <alignment horizontal="center"/>
    </xf>
    <xf numFmtId="164" fontId="1" fillId="0" borderId="24" xfId="0" applyNumberFormat="1" applyFont="1" applyBorder="1" applyAlignment="1">
      <alignment horizontal="center"/>
    </xf>
    <xf numFmtId="164" fontId="3" fillId="0" borderId="17" xfId="0" applyNumberFormat="1" applyFont="1" applyBorder="1" applyAlignment="1">
      <alignment horizontal="center" vertical="top" wrapText="1"/>
    </xf>
    <xf numFmtId="164" fontId="3" fillId="0" borderId="3" xfId="0" applyNumberFormat="1" applyFont="1" applyBorder="1" applyAlignment="1">
      <alignment horizontal="center" vertical="top" wrapText="1"/>
    </xf>
    <xf numFmtId="164" fontId="3" fillId="0" borderId="22" xfId="0" applyNumberFormat="1" applyFont="1" applyBorder="1" applyAlignment="1">
      <alignment horizontal="center" vertical="top" wrapText="1"/>
    </xf>
    <xf numFmtId="0" fontId="1" fillId="0" borderId="16" xfId="0" applyFont="1" applyBorder="1" applyAlignment="1">
      <alignment horizontal="center"/>
    </xf>
    <xf numFmtId="0" fontId="1" fillId="0" borderId="19" xfId="0" applyFont="1" applyBorder="1" applyAlignment="1">
      <alignment horizontal="center"/>
    </xf>
    <xf numFmtId="0" fontId="1" fillId="0" borderId="21" xfId="0" applyFont="1" applyBorder="1" applyAlignment="1">
      <alignment horizontal="center"/>
    </xf>
    <xf numFmtId="164" fontId="1" fillId="0" borderId="17" xfId="0" applyNumberFormat="1" applyFont="1" applyBorder="1" applyAlignment="1">
      <alignment horizontal="center"/>
    </xf>
    <xf numFmtId="164" fontId="1" fillId="0" borderId="3" xfId="0" applyNumberFormat="1" applyFont="1" applyBorder="1" applyAlignment="1">
      <alignment horizontal="center"/>
    </xf>
    <xf numFmtId="164" fontId="1" fillId="0" borderId="22" xfId="0" applyNumberFormat="1" applyFont="1" applyBorder="1" applyAlignment="1">
      <alignment horizontal="center"/>
    </xf>
    <xf numFmtId="0" fontId="4" fillId="0" borderId="22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83"/>
  <sheetViews>
    <sheetView tabSelected="1" view="pageLayout" zoomScale="80" zoomScalePageLayoutView="80" workbookViewId="0">
      <selection activeCell="A2" sqref="A2:Q2"/>
    </sheetView>
  </sheetViews>
  <sheetFormatPr defaultRowHeight="15"/>
  <cols>
    <col min="1" max="1" width="4.140625" customWidth="1"/>
    <col min="2" max="2" width="21.5703125" customWidth="1"/>
    <col min="3" max="3" width="10.5703125" customWidth="1"/>
    <col min="4" max="4" width="15.140625" customWidth="1"/>
    <col min="5" max="5" width="11.7109375" customWidth="1"/>
    <col min="6" max="6" width="11" style="16" customWidth="1"/>
    <col min="7" max="7" width="10.5703125" customWidth="1"/>
    <col min="8" max="8" width="10.7109375" customWidth="1"/>
    <col min="9" max="9" width="10.28515625" customWidth="1"/>
    <col min="10" max="10" width="11.42578125" customWidth="1"/>
    <col min="11" max="11" width="15.42578125" customWidth="1"/>
    <col min="12" max="12" width="5.140625" customWidth="1"/>
    <col min="13" max="16" width="5.5703125" customWidth="1"/>
    <col min="17" max="17" width="19" customWidth="1"/>
    <col min="20" max="20" width="11.5703125" bestFit="1" customWidth="1"/>
  </cols>
  <sheetData>
    <row r="1" spans="1:19" s="12" customFormat="1" ht="57.75" customHeight="1">
      <c r="A1" s="98" t="s">
        <v>55</v>
      </c>
      <c r="B1" s="99"/>
      <c r="C1" s="99"/>
      <c r="D1" s="99"/>
      <c r="E1" s="99"/>
      <c r="F1" s="99"/>
      <c r="G1" s="99"/>
      <c r="H1" s="99"/>
      <c r="I1" s="99"/>
      <c r="J1" s="99"/>
      <c r="K1" s="99"/>
      <c r="L1" s="99"/>
      <c r="M1" s="99"/>
      <c r="N1" s="99"/>
      <c r="O1" s="99"/>
      <c r="P1" s="99"/>
      <c r="Q1" s="99"/>
    </row>
    <row r="2" spans="1:19" ht="15.75" customHeight="1">
      <c r="A2" s="106" t="s">
        <v>65</v>
      </c>
      <c r="B2" s="106"/>
      <c r="C2" s="106"/>
      <c r="D2" s="106"/>
      <c r="E2" s="106"/>
      <c r="F2" s="106"/>
      <c r="G2" s="106"/>
      <c r="H2" s="106"/>
      <c r="I2" s="106"/>
      <c r="J2" s="106"/>
      <c r="K2" s="106"/>
      <c r="L2" s="106"/>
      <c r="M2" s="106"/>
      <c r="N2" s="106"/>
      <c r="O2" s="106"/>
      <c r="P2" s="106"/>
      <c r="Q2" s="106"/>
      <c r="R2" s="1"/>
    </row>
    <row r="3" spans="1:19" ht="46.5" customHeight="1">
      <c r="A3" s="105" t="s">
        <v>0</v>
      </c>
      <c r="B3" s="105" t="s">
        <v>1</v>
      </c>
      <c r="C3" s="105" t="s">
        <v>2</v>
      </c>
      <c r="D3" s="105" t="s">
        <v>16</v>
      </c>
      <c r="E3" s="104" t="s">
        <v>3</v>
      </c>
      <c r="F3" s="104"/>
      <c r="G3" s="104"/>
      <c r="H3" s="104"/>
      <c r="I3" s="104"/>
      <c r="J3" s="104"/>
      <c r="K3" s="105" t="s">
        <v>5</v>
      </c>
      <c r="L3" s="105"/>
      <c r="M3" s="105"/>
      <c r="N3" s="105"/>
      <c r="O3" s="105"/>
      <c r="P3" s="105"/>
      <c r="Q3" s="105" t="s">
        <v>15</v>
      </c>
      <c r="R3" s="1"/>
    </row>
    <row r="4" spans="1:19" ht="51" customHeight="1">
      <c r="A4" s="105"/>
      <c r="B4" s="105"/>
      <c r="C4" s="105"/>
      <c r="D4" s="105"/>
      <c r="E4" s="4" t="s">
        <v>4</v>
      </c>
      <c r="F4" s="13" t="s">
        <v>49</v>
      </c>
      <c r="G4" s="71" t="s">
        <v>50</v>
      </c>
      <c r="H4" s="71" t="s">
        <v>51</v>
      </c>
      <c r="I4" s="71" t="s">
        <v>52</v>
      </c>
      <c r="J4" s="71" t="s">
        <v>53</v>
      </c>
      <c r="K4" s="5" t="s">
        <v>6</v>
      </c>
      <c r="L4" s="74" t="s">
        <v>54</v>
      </c>
      <c r="M4" s="72" t="s">
        <v>50</v>
      </c>
      <c r="N4" s="72" t="s">
        <v>51</v>
      </c>
      <c r="O4" s="72" t="s">
        <v>52</v>
      </c>
      <c r="P4" s="72" t="s">
        <v>53</v>
      </c>
      <c r="Q4" s="105"/>
      <c r="R4" s="2"/>
      <c r="S4" s="3"/>
    </row>
    <row r="5" spans="1:19" ht="14.25" customHeight="1">
      <c r="A5" s="6">
        <v>1</v>
      </c>
      <c r="B5" s="6">
        <v>2</v>
      </c>
      <c r="C5" s="6">
        <v>3</v>
      </c>
      <c r="D5" s="6">
        <v>4</v>
      </c>
      <c r="E5" s="6">
        <v>5</v>
      </c>
      <c r="F5" s="17">
        <v>6</v>
      </c>
      <c r="G5" s="6">
        <v>7</v>
      </c>
      <c r="H5" s="11">
        <v>8</v>
      </c>
      <c r="I5" s="11">
        <v>9</v>
      </c>
      <c r="J5" s="6">
        <v>10</v>
      </c>
      <c r="K5" s="6">
        <v>11</v>
      </c>
      <c r="L5" s="6">
        <v>12</v>
      </c>
      <c r="M5" s="6">
        <v>1</v>
      </c>
      <c r="N5" s="11">
        <v>14</v>
      </c>
      <c r="O5" s="11">
        <v>15</v>
      </c>
      <c r="P5" s="6">
        <v>16</v>
      </c>
      <c r="Q5" s="6">
        <v>17</v>
      </c>
      <c r="R5" s="1"/>
    </row>
    <row r="6" spans="1:19" ht="17.25" customHeight="1">
      <c r="A6" s="11"/>
      <c r="B6" s="107" t="s">
        <v>28</v>
      </c>
      <c r="C6" s="108"/>
      <c r="D6" s="108"/>
      <c r="E6" s="108"/>
      <c r="F6" s="108"/>
      <c r="G6" s="108"/>
      <c r="H6" s="108"/>
      <c r="I6" s="108"/>
      <c r="J6" s="108"/>
      <c r="K6" s="108"/>
      <c r="L6" s="108"/>
      <c r="M6" s="108"/>
      <c r="N6" s="108"/>
      <c r="O6" s="108"/>
      <c r="P6" s="108"/>
      <c r="Q6" s="109"/>
      <c r="R6" s="1"/>
    </row>
    <row r="7" spans="1:19" ht="15" customHeight="1">
      <c r="A7" s="11"/>
      <c r="B7" s="100" t="s">
        <v>27</v>
      </c>
      <c r="C7" s="101"/>
      <c r="D7" s="101"/>
      <c r="E7" s="101"/>
      <c r="F7" s="101"/>
      <c r="G7" s="101"/>
      <c r="H7" s="101"/>
      <c r="I7" s="101"/>
      <c r="J7" s="101"/>
      <c r="K7" s="102"/>
      <c r="L7" s="102"/>
      <c r="M7" s="102"/>
      <c r="N7" s="102"/>
      <c r="O7" s="102"/>
      <c r="P7" s="102"/>
      <c r="Q7" s="103"/>
      <c r="R7" s="1"/>
    </row>
    <row r="8" spans="1:19" ht="15" customHeight="1">
      <c r="A8" s="92" t="s">
        <v>29</v>
      </c>
      <c r="B8" s="95" t="s">
        <v>64</v>
      </c>
      <c r="C8" s="113" t="s">
        <v>33</v>
      </c>
      <c r="D8" s="47" t="s">
        <v>7</v>
      </c>
      <c r="E8" s="54">
        <f>SUM(E9:E13)</f>
        <v>3375</v>
      </c>
      <c r="F8" s="58">
        <f t="shared" ref="F8:I8" si="0">SUM(F9:F13)</f>
        <v>675</v>
      </c>
      <c r="G8" s="58">
        <f t="shared" si="0"/>
        <v>675</v>
      </c>
      <c r="H8" s="58">
        <f t="shared" si="0"/>
        <v>675</v>
      </c>
      <c r="I8" s="58">
        <f t="shared" si="0"/>
        <v>675</v>
      </c>
      <c r="J8" s="58">
        <f>SUM(J9:J13)</f>
        <v>675</v>
      </c>
      <c r="K8" s="128"/>
      <c r="L8" s="129"/>
      <c r="M8" s="129"/>
      <c r="N8" s="129"/>
      <c r="O8" s="129"/>
      <c r="P8" s="130"/>
      <c r="Q8" s="95" t="s">
        <v>19</v>
      </c>
      <c r="R8" s="1"/>
    </row>
    <row r="9" spans="1:19">
      <c r="A9" s="93"/>
      <c r="B9" s="96"/>
      <c r="C9" s="114"/>
      <c r="D9" s="123" t="s">
        <v>8</v>
      </c>
      <c r="E9" s="124"/>
      <c r="F9" s="124"/>
      <c r="G9" s="124"/>
      <c r="H9" s="124"/>
      <c r="I9" s="124"/>
      <c r="J9" s="124"/>
      <c r="K9" s="131"/>
      <c r="L9" s="132"/>
      <c r="M9" s="132"/>
      <c r="N9" s="132"/>
      <c r="O9" s="132"/>
      <c r="P9" s="133"/>
      <c r="Q9" s="96"/>
      <c r="R9" s="1"/>
    </row>
    <row r="10" spans="1:19">
      <c r="A10" s="93"/>
      <c r="B10" s="96"/>
      <c r="C10" s="114"/>
      <c r="D10" s="47" t="s">
        <v>9</v>
      </c>
      <c r="E10" s="54">
        <f>F10+G10+H10+I10+J10</f>
        <v>3375</v>
      </c>
      <c r="F10" s="54">
        <f>F16+F22+F28+F34</f>
        <v>675</v>
      </c>
      <c r="G10" s="54">
        <f>G16+G22+G28+G34</f>
        <v>675</v>
      </c>
      <c r="H10" s="54">
        <f t="shared" ref="H10:J10" si="1">H16+H22+H28+H34</f>
        <v>675</v>
      </c>
      <c r="I10" s="54">
        <f t="shared" si="1"/>
        <v>675</v>
      </c>
      <c r="J10" s="54">
        <f t="shared" si="1"/>
        <v>675</v>
      </c>
      <c r="K10" s="131"/>
      <c r="L10" s="132"/>
      <c r="M10" s="132"/>
      <c r="N10" s="132"/>
      <c r="O10" s="132"/>
      <c r="P10" s="133"/>
      <c r="Q10" s="96"/>
      <c r="R10" s="1"/>
    </row>
    <row r="11" spans="1:19" ht="15" customHeight="1">
      <c r="A11" s="93"/>
      <c r="B11" s="96"/>
      <c r="C11" s="114"/>
      <c r="D11" s="47" t="s">
        <v>10</v>
      </c>
      <c r="E11" s="54">
        <f t="shared" ref="E11:E13" si="2">F11+G11+H11+I11+J11</f>
        <v>0</v>
      </c>
      <c r="F11" s="48">
        <v>0</v>
      </c>
      <c r="G11" s="48">
        <v>0</v>
      </c>
      <c r="H11" s="48">
        <v>0</v>
      </c>
      <c r="I11" s="48">
        <v>0</v>
      </c>
      <c r="J11" s="48">
        <v>0</v>
      </c>
      <c r="K11" s="131"/>
      <c r="L11" s="132"/>
      <c r="M11" s="132"/>
      <c r="N11" s="132"/>
      <c r="O11" s="132"/>
      <c r="P11" s="133"/>
      <c r="Q11" s="96"/>
      <c r="R11" s="1"/>
    </row>
    <row r="12" spans="1:19" ht="18" customHeight="1">
      <c r="A12" s="93"/>
      <c r="B12" s="96"/>
      <c r="C12" s="114"/>
      <c r="D12" s="47" t="s">
        <v>11</v>
      </c>
      <c r="E12" s="54">
        <f t="shared" si="2"/>
        <v>0</v>
      </c>
      <c r="F12" s="48">
        <v>0</v>
      </c>
      <c r="G12" s="48">
        <v>0</v>
      </c>
      <c r="H12" s="54">
        <f t="shared" ref="H12:I13" si="3">H18+H24+H30+H36</f>
        <v>0</v>
      </c>
      <c r="I12" s="54">
        <f t="shared" si="3"/>
        <v>0</v>
      </c>
      <c r="J12" s="49">
        <v>0</v>
      </c>
      <c r="K12" s="131"/>
      <c r="L12" s="132"/>
      <c r="M12" s="132"/>
      <c r="N12" s="132"/>
      <c r="O12" s="132"/>
      <c r="P12" s="133"/>
      <c r="Q12" s="96"/>
      <c r="R12" s="1"/>
    </row>
    <row r="13" spans="1:19" ht="17.25" customHeight="1">
      <c r="A13" s="94"/>
      <c r="B13" s="97"/>
      <c r="C13" s="115"/>
      <c r="D13" s="47" t="s">
        <v>12</v>
      </c>
      <c r="E13" s="54">
        <f t="shared" si="2"/>
        <v>0</v>
      </c>
      <c r="F13" s="48">
        <v>0</v>
      </c>
      <c r="G13" s="48">
        <v>0</v>
      </c>
      <c r="H13" s="54">
        <v>0</v>
      </c>
      <c r="I13" s="54">
        <f t="shared" si="3"/>
        <v>0</v>
      </c>
      <c r="J13" s="49">
        <v>0</v>
      </c>
      <c r="K13" s="134"/>
      <c r="L13" s="135"/>
      <c r="M13" s="135"/>
      <c r="N13" s="135"/>
      <c r="O13" s="135"/>
      <c r="P13" s="136"/>
      <c r="Q13" s="97"/>
      <c r="R13" s="1"/>
    </row>
    <row r="14" spans="1:19" ht="15" customHeight="1">
      <c r="A14" s="92" t="s">
        <v>30</v>
      </c>
      <c r="B14" s="95" t="s">
        <v>32</v>
      </c>
      <c r="C14" s="113" t="s">
        <v>33</v>
      </c>
      <c r="D14" s="67" t="s">
        <v>7</v>
      </c>
      <c r="E14" s="54">
        <f>F14+G14+H14+I14+J14</f>
        <v>1500</v>
      </c>
      <c r="F14" s="54">
        <f>SUM(F15:F19)</f>
        <v>300</v>
      </c>
      <c r="G14" s="54">
        <f t="shared" ref="G14:J14" si="4">SUM(G15:G19)</f>
        <v>300</v>
      </c>
      <c r="H14" s="54">
        <f>SUM(H15:H19)</f>
        <v>300</v>
      </c>
      <c r="I14" s="54">
        <f t="shared" si="4"/>
        <v>300</v>
      </c>
      <c r="J14" s="54">
        <f t="shared" si="4"/>
        <v>300</v>
      </c>
      <c r="K14" s="116" t="s">
        <v>62</v>
      </c>
      <c r="L14" s="116">
        <v>5</v>
      </c>
      <c r="M14" s="116">
        <v>5</v>
      </c>
      <c r="N14" s="116">
        <v>5</v>
      </c>
      <c r="O14" s="116">
        <v>5</v>
      </c>
      <c r="P14" s="116">
        <v>5</v>
      </c>
      <c r="Q14" s="95" t="s">
        <v>19</v>
      </c>
      <c r="R14" s="1"/>
    </row>
    <row r="15" spans="1:19" ht="15" customHeight="1">
      <c r="A15" s="93"/>
      <c r="B15" s="96"/>
      <c r="C15" s="114"/>
      <c r="D15" s="119" t="s">
        <v>8</v>
      </c>
      <c r="E15" s="120"/>
      <c r="F15" s="120"/>
      <c r="G15" s="120"/>
      <c r="H15" s="120"/>
      <c r="I15" s="120"/>
      <c r="J15" s="120"/>
      <c r="K15" s="117"/>
      <c r="L15" s="117"/>
      <c r="M15" s="117"/>
      <c r="N15" s="117"/>
      <c r="O15" s="117"/>
      <c r="P15" s="117"/>
      <c r="Q15" s="96"/>
      <c r="R15" s="1"/>
    </row>
    <row r="16" spans="1:19" ht="15" customHeight="1">
      <c r="A16" s="93"/>
      <c r="B16" s="96"/>
      <c r="C16" s="114"/>
      <c r="D16" s="67" t="s">
        <v>9</v>
      </c>
      <c r="E16" s="54">
        <f>F16+G16+H16+I16+J16</f>
        <v>1500</v>
      </c>
      <c r="F16" s="54">
        <v>300</v>
      </c>
      <c r="G16" s="54">
        <v>300</v>
      </c>
      <c r="H16" s="54">
        <v>300</v>
      </c>
      <c r="I16" s="54">
        <v>300</v>
      </c>
      <c r="J16" s="54">
        <v>300</v>
      </c>
      <c r="K16" s="117"/>
      <c r="L16" s="117"/>
      <c r="M16" s="117"/>
      <c r="N16" s="117"/>
      <c r="O16" s="117"/>
      <c r="P16" s="117"/>
      <c r="Q16" s="96"/>
      <c r="R16" s="1"/>
    </row>
    <row r="17" spans="1:18" ht="15" customHeight="1">
      <c r="A17" s="93"/>
      <c r="B17" s="96"/>
      <c r="C17" s="114"/>
      <c r="D17" s="47" t="s">
        <v>10</v>
      </c>
      <c r="E17" s="54">
        <f t="shared" ref="E17:E19" si="5">F17+G17+H17+I17+J17</f>
        <v>0</v>
      </c>
      <c r="F17" s="48">
        <v>0</v>
      </c>
      <c r="G17" s="54">
        <v>0</v>
      </c>
      <c r="H17" s="54">
        <v>0</v>
      </c>
      <c r="I17" s="54">
        <v>0</v>
      </c>
      <c r="J17" s="54">
        <v>0</v>
      </c>
      <c r="K17" s="117"/>
      <c r="L17" s="117"/>
      <c r="M17" s="117"/>
      <c r="N17" s="117"/>
      <c r="O17" s="117"/>
      <c r="P17" s="117"/>
      <c r="Q17" s="96"/>
      <c r="R17" s="1"/>
    </row>
    <row r="18" spans="1:18" ht="15" customHeight="1">
      <c r="A18" s="93"/>
      <c r="B18" s="96"/>
      <c r="C18" s="114"/>
      <c r="D18" s="47" t="s">
        <v>11</v>
      </c>
      <c r="E18" s="54">
        <f t="shared" si="5"/>
        <v>0</v>
      </c>
      <c r="F18" s="48">
        <v>0</v>
      </c>
      <c r="G18" s="54">
        <v>0</v>
      </c>
      <c r="H18" s="54">
        <v>0</v>
      </c>
      <c r="I18" s="54">
        <v>0</v>
      </c>
      <c r="J18" s="54">
        <v>0</v>
      </c>
      <c r="K18" s="117"/>
      <c r="L18" s="117"/>
      <c r="M18" s="117"/>
      <c r="N18" s="117"/>
      <c r="O18" s="117"/>
      <c r="P18" s="117"/>
      <c r="Q18" s="96"/>
      <c r="R18" s="1"/>
    </row>
    <row r="19" spans="1:18" ht="12.75" customHeight="1">
      <c r="A19" s="94"/>
      <c r="B19" s="97"/>
      <c r="C19" s="115"/>
      <c r="D19" s="47" t="s">
        <v>12</v>
      </c>
      <c r="E19" s="54">
        <f t="shared" si="5"/>
        <v>0</v>
      </c>
      <c r="F19" s="48">
        <v>0</v>
      </c>
      <c r="G19" s="48">
        <v>0</v>
      </c>
      <c r="H19" s="48">
        <v>0</v>
      </c>
      <c r="I19" s="48">
        <v>0</v>
      </c>
      <c r="J19" s="48">
        <v>0</v>
      </c>
      <c r="K19" s="118"/>
      <c r="L19" s="118"/>
      <c r="M19" s="118"/>
      <c r="N19" s="118"/>
      <c r="O19" s="118"/>
      <c r="P19" s="118"/>
      <c r="Q19" s="97"/>
      <c r="R19" s="1"/>
    </row>
    <row r="20" spans="1:18" ht="14.25" customHeight="1">
      <c r="A20" s="92" t="s">
        <v>31</v>
      </c>
      <c r="B20" s="95" t="s">
        <v>34</v>
      </c>
      <c r="C20" s="113" t="s">
        <v>33</v>
      </c>
      <c r="D20" s="32" t="s">
        <v>7</v>
      </c>
      <c r="E20" s="54">
        <f t="shared" ref="E20" si="6">F20+G20+H20+I20+J20</f>
        <v>250</v>
      </c>
      <c r="F20" s="55">
        <f>SUM(F21:F25)</f>
        <v>50</v>
      </c>
      <c r="G20" s="55">
        <f t="shared" ref="G20:I20" si="7">SUM(G21:G25)</f>
        <v>50</v>
      </c>
      <c r="H20" s="55">
        <f t="shared" si="7"/>
        <v>50</v>
      </c>
      <c r="I20" s="55">
        <f t="shared" si="7"/>
        <v>50</v>
      </c>
      <c r="J20" s="55">
        <f>SUM(J21:J25)</f>
        <v>50</v>
      </c>
      <c r="K20" s="116" t="s">
        <v>63</v>
      </c>
      <c r="L20" s="85">
        <v>5</v>
      </c>
      <c r="M20" s="85">
        <v>5</v>
      </c>
      <c r="N20" s="85">
        <v>5</v>
      </c>
      <c r="O20" s="85">
        <v>5</v>
      </c>
      <c r="P20" s="85">
        <v>5</v>
      </c>
      <c r="Q20" s="79" t="s">
        <v>19</v>
      </c>
      <c r="R20" s="1"/>
    </row>
    <row r="21" spans="1:18" ht="15" customHeight="1">
      <c r="A21" s="93"/>
      <c r="B21" s="96"/>
      <c r="C21" s="114"/>
      <c r="D21" s="68" t="s">
        <v>8</v>
      </c>
      <c r="E21" s="69"/>
      <c r="F21" s="69"/>
      <c r="G21" s="69"/>
      <c r="H21" s="69"/>
      <c r="I21" s="69"/>
      <c r="J21" s="70"/>
      <c r="K21" s="117"/>
      <c r="L21" s="86"/>
      <c r="M21" s="86"/>
      <c r="N21" s="86"/>
      <c r="O21" s="86"/>
      <c r="P21" s="86"/>
      <c r="Q21" s="80"/>
      <c r="R21" s="1"/>
    </row>
    <row r="22" spans="1:18" ht="15" customHeight="1">
      <c r="A22" s="93"/>
      <c r="B22" s="96"/>
      <c r="C22" s="114"/>
      <c r="D22" s="32" t="s">
        <v>9</v>
      </c>
      <c r="E22" s="55">
        <f>F22+G22+H22+I22+J22</f>
        <v>250</v>
      </c>
      <c r="F22" s="63">
        <v>50</v>
      </c>
      <c r="G22" s="63">
        <v>50</v>
      </c>
      <c r="H22" s="63">
        <v>50</v>
      </c>
      <c r="I22" s="63">
        <v>50</v>
      </c>
      <c r="J22" s="63">
        <v>50</v>
      </c>
      <c r="K22" s="117"/>
      <c r="L22" s="86"/>
      <c r="M22" s="86"/>
      <c r="N22" s="86"/>
      <c r="O22" s="86"/>
      <c r="P22" s="86"/>
      <c r="Q22" s="80"/>
      <c r="R22" s="1"/>
    </row>
    <row r="23" spans="1:18" ht="15" customHeight="1">
      <c r="A23" s="93"/>
      <c r="B23" s="96"/>
      <c r="C23" s="114"/>
      <c r="D23" s="32" t="s">
        <v>10</v>
      </c>
      <c r="E23" s="55">
        <f t="shared" ref="E23:E26" si="8">F23+G23+H23+I23+J23</f>
        <v>0</v>
      </c>
      <c r="F23" s="33">
        <v>0</v>
      </c>
      <c r="G23" s="33">
        <v>0</v>
      </c>
      <c r="H23" s="34">
        <v>0</v>
      </c>
      <c r="I23" s="34">
        <v>0</v>
      </c>
      <c r="J23" s="34">
        <v>0</v>
      </c>
      <c r="K23" s="117"/>
      <c r="L23" s="86"/>
      <c r="M23" s="86"/>
      <c r="N23" s="86"/>
      <c r="O23" s="86"/>
      <c r="P23" s="86"/>
      <c r="Q23" s="80"/>
      <c r="R23" s="1"/>
    </row>
    <row r="24" spans="1:18" ht="15" customHeight="1">
      <c r="A24" s="93"/>
      <c r="B24" s="96"/>
      <c r="C24" s="114"/>
      <c r="D24" s="32" t="s">
        <v>11</v>
      </c>
      <c r="E24" s="55">
        <f t="shared" si="8"/>
        <v>0</v>
      </c>
      <c r="F24" s="33">
        <v>0</v>
      </c>
      <c r="G24" s="33">
        <v>0</v>
      </c>
      <c r="H24" s="34">
        <v>0</v>
      </c>
      <c r="I24" s="34">
        <v>0</v>
      </c>
      <c r="J24" s="34">
        <v>0</v>
      </c>
      <c r="K24" s="117"/>
      <c r="L24" s="86"/>
      <c r="M24" s="86"/>
      <c r="N24" s="86"/>
      <c r="O24" s="86"/>
      <c r="P24" s="86"/>
      <c r="Q24" s="80"/>
      <c r="R24" s="1"/>
    </row>
    <row r="25" spans="1:18" ht="15.75" customHeight="1">
      <c r="A25" s="94"/>
      <c r="B25" s="97"/>
      <c r="C25" s="115"/>
      <c r="D25" s="50" t="s">
        <v>12</v>
      </c>
      <c r="E25" s="55">
        <f t="shared" si="8"/>
        <v>0</v>
      </c>
      <c r="F25" s="51">
        <v>0</v>
      </c>
      <c r="G25" s="51">
        <v>0</v>
      </c>
      <c r="H25" s="52">
        <v>0</v>
      </c>
      <c r="I25" s="52">
        <v>0</v>
      </c>
      <c r="J25" s="52">
        <v>0</v>
      </c>
      <c r="K25" s="118"/>
      <c r="L25" s="87"/>
      <c r="M25" s="87"/>
      <c r="N25" s="87"/>
      <c r="O25" s="87"/>
      <c r="P25" s="87"/>
      <c r="Q25" s="81"/>
      <c r="R25" s="1"/>
    </row>
    <row r="26" spans="1:18" ht="15.75" customHeight="1">
      <c r="A26" s="143" t="s">
        <v>35</v>
      </c>
      <c r="B26" s="110" t="s">
        <v>36</v>
      </c>
      <c r="C26" s="113" t="s">
        <v>33</v>
      </c>
      <c r="D26" s="43" t="s">
        <v>7</v>
      </c>
      <c r="E26" s="55">
        <f t="shared" si="8"/>
        <v>1500</v>
      </c>
      <c r="F26" s="57">
        <f>F28+F29+F30+F31</f>
        <v>300</v>
      </c>
      <c r="G26" s="57">
        <f t="shared" ref="G26:J26" si="9">G28+G29+G30+G31</f>
        <v>300</v>
      </c>
      <c r="H26" s="57">
        <f t="shared" si="9"/>
        <v>300</v>
      </c>
      <c r="I26" s="57">
        <f t="shared" si="9"/>
        <v>300</v>
      </c>
      <c r="J26" s="57">
        <f t="shared" si="9"/>
        <v>300</v>
      </c>
      <c r="K26" s="82" t="s">
        <v>56</v>
      </c>
      <c r="L26" s="82">
        <v>1</v>
      </c>
      <c r="M26" s="82">
        <v>1</v>
      </c>
      <c r="N26" s="82">
        <v>1</v>
      </c>
      <c r="O26" s="82">
        <v>1</v>
      </c>
      <c r="P26" s="82">
        <v>1</v>
      </c>
      <c r="Q26" s="79" t="s">
        <v>19</v>
      </c>
      <c r="R26" s="1"/>
    </row>
    <row r="27" spans="1:18" ht="15" customHeight="1">
      <c r="A27" s="144"/>
      <c r="B27" s="111"/>
      <c r="C27" s="114"/>
      <c r="D27" s="75" t="s">
        <v>8</v>
      </c>
      <c r="E27" s="76"/>
      <c r="F27" s="76"/>
      <c r="G27" s="76"/>
      <c r="H27" s="76"/>
      <c r="I27" s="76"/>
      <c r="J27" s="77"/>
      <c r="K27" s="83"/>
      <c r="L27" s="83"/>
      <c r="M27" s="83"/>
      <c r="N27" s="83"/>
      <c r="O27" s="83"/>
      <c r="P27" s="83"/>
      <c r="Q27" s="80"/>
      <c r="R27" s="1"/>
    </row>
    <row r="28" spans="1:18" ht="16.5" customHeight="1">
      <c r="A28" s="144"/>
      <c r="B28" s="111"/>
      <c r="C28" s="114"/>
      <c r="D28" s="43" t="s">
        <v>9</v>
      </c>
      <c r="E28" s="57">
        <f>F28+G28+H28+I28+J28</f>
        <v>1500</v>
      </c>
      <c r="F28" s="57">
        <v>300</v>
      </c>
      <c r="G28" s="57">
        <v>300</v>
      </c>
      <c r="H28" s="64">
        <v>300</v>
      </c>
      <c r="I28" s="64">
        <v>300</v>
      </c>
      <c r="J28" s="64">
        <v>300</v>
      </c>
      <c r="K28" s="83"/>
      <c r="L28" s="83"/>
      <c r="M28" s="83"/>
      <c r="N28" s="83"/>
      <c r="O28" s="83"/>
      <c r="P28" s="83"/>
      <c r="Q28" s="80"/>
      <c r="R28" s="1"/>
    </row>
    <row r="29" spans="1:18" ht="15" customHeight="1">
      <c r="A29" s="144"/>
      <c r="B29" s="111"/>
      <c r="C29" s="114"/>
      <c r="D29" s="43" t="s">
        <v>10</v>
      </c>
      <c r="E29" s="57">
        <f>F29+G29+H29+I29+J29</f>
        <v>0</v>
      </c>
      <c r="F29" s="44">
        <v>0</v>
      </c>
      <c r="G29" s="44">
        <v>0</v>
      </c>
      <c r="H29" s="45">
        <v>0</v>
      </c>
      <c r="I29" s="45">
        <v>0</v>
      </c>
      <c r="J29" s="45">
        <v>0</v>
      </c>
      <c r="K29" s="83"/>
      <c r="L29" s="83"/>
      <c r="M29" s="83"/>
      <c r="N29" s="83"/>
      <c r="O29" s="83"/>
      <c r="P29" s="83"/>
      <c r="Q29" s="80"/>
      <c r="R29" s="1"/>
    </row>
    <row r="30" spans="1:18" ht="15" customHeight="1">
      <c r="A30" s="144"/>
      <c r="B30" s="111"/>
      <c r="C30" s="114"/>
      <c r="D30" s="43" t="s">
        <v>11</v>
      </c>
      <c r="E30" s="57">
        <f t="shared" ref="E30:E31" si="10">F30+G30+H30+I30+J30</f>
        <v>0</v>
      </c>
      <c r="F30" s="44">
        <v>0</v>
      </c>
      <c r="G30" s="44">
        <v>0</v>
      </c>
      <c r="H30" s="45">
        <v>0</v>
      </c>
      <c r="I30" s="45">
        <v>0</v>
      </c>
      <c r="J30" s="45">
        <v>0</v>
      </c>
      <c r="K30" s="83"/>
      <c r="L30" s="83"/>
      <c r="M30" s="83"/>
      <c r="N30" s="83"/>
      <c r="O30" s="83"/>
      <c r="P30" s="83"/>
      <c r="Q30" s="80"/>
      <c r="R30" s="1"/>
    </row>
    <row r="31" spans="1:18" ht="18.75" customHeight="1">
      <c r="A31" s="145"/>
      <c r="B31" s="112"/>
      <c r="C31" s="115"/>
      <c r="D31" s="43" t="s">
        <v>12</v>
      </c>
      <c r="E31" s="57">
        <f t="shared" si="10"/>
        <v>0</v>
      </c>
      <c r="F31" s="44">
        <v>0</v>
      </c>
      <c r="G31" s="44">
        <v>0</v>
      </c>
      <c r="H31" s="45">
        <v>0</v>
      </c>
      <c r="I31" s="45">
        <v>0</v>
      </c>
      <c r="J31" s="45">
        <v>0</v>
      </c>
      <c r="K31" s="84"/>
      <c r="L31" s="84"/>
      <c r="M31" s="84"/>
      <c r="N31" s="84"/>
      <c r="O31" s="84"/>
      <c r="P31" s="84"/>
      <c r="Q31" s="81"/>
      <c r="R31" s="1"/>
    </row>
    <row r="32" spans="1:18" ht="18.75" customHeight="1">
      <c r="A32" s="92" t="s">
        <v>37</v>
      </c>
      <c r="B32" s="95" t="s">
        <v>38</v>
      </c>
      <c r="C32" s="113" t="s">
        <v>33</v>
      </c>
      <c r="D32" s="32" t="s">
        <v>7</v>
      </c>
      <c r="E32" s="62">
        <f>SUM(E33:E37)</f>
        <v>125</v>
      </c>
      <c r="F32" s="55">
        <f>SUM(F33:F37)</f>
        <v>25</v>
      </c>
      <c r="G32" s="55">
        <f t="shared" ref="G32:H32" si="11">SUM(G33:G37)</f>
        <v>25</v>
      </c>
      <c r="H32" s="55">
        <f t="shared" si="11"/>
        <v>25</v>
      </c>
      <c r="I32" s="55">
        <f>SUM(I33:I37)</f>
        <v>25</v>
      </c>
      <c r="J32" s="63">
        <f>J34+J35+J36+J37</f>
        <v>25</v>
      </c>
      <c r="K32" s="85" t="s">
        <v>57</v>
      </c>
      <c r="L32" s="85">
        <v>1</v>
      </c>
      <c r="M32" s="85">
        <v>1</v>
      </c>
      <c r="N32" s="85">
        <v>1</v>
      </c>
      <c r="O32" s="85">
        <v>1</v>
      </c>
      <c r="P32" s="82">
        <v>1</v>
      </c>
      <c r="Q32" s="79" t="s">
        <v>19</v>
      </c>
      <c r="R32" s="1"/>
    </row>
    <row r="33" spans="1:18" ht="15.75" customHeight="1">
      <c r="A33" s="93"/>
      <c r="B33" s="96"/>
      <c r="C33" s="114"/>
      <c r="D33" s="46" t="s">
        <v>8</v>
      </c>
      <c r="E33" s="65"/>
      <c r="F33" s="65"/>
      <c r="G33" s="65"/>
      <c r="H33" s="65"/>
      <c r="I33" s="65"/>
      <c r="J33" s="66"/>
      <c r="K33" s="86"/>
      <c r="L33" s="86"/>
      <c r="M33" s="86"/>
      <c r="N33" s="86"/>
      <c r="O33" s="86"/>
      <c r="P33" s="83"/>
      <c r="Q33" s="80"/>
      <c r="R33" s="1"/>
    </row>
    <row r="34" spans="1:18" ht="18.75" customHeight="1">
      <c r="A34" s="93"/>
      <c r="B34" s="96"/>
      <c r="C34" s="114"/>
      <c r="D34" s="32" t="s">
        <v>9</v>
      </c>
      <c r="E34" s="55">
        <f>F34+G34+H34+I34+J34</f>
        <v>125</v>
      </c>
      <c r="F34" s="55">
        <v>25</v>
      </c>
      <c r="G34" s="55">
        <v>25</v>
      </c>
      <c r="H34" s="55">
        <v>25</v>
      </c>
      <c r="I34" s="55">
        <v>25</v>
      </c>
      <c r="J34" s="63">
        <v>25</v>
      </c>
      <c r="K34" s="86"/>
      <c r="L34" s="86"/>
      <c r="M34" s="86"/>
      <c r="N34" s="86"/>
      <c r="O34" s="86"/>
      <c r="P34" s="83"/>
      <c r="Q34" s="80"/>
      <c r="R34" s="1"/>
    </row>
    <row r="35" spans="1:18" ht="18.75" customHeight="1">
      <c r="A35" s="93"/>
      <c r="B35" s="96"/>
      <c r="C35" s="114"/>
      <c r="D35" s="32" t="s">
        <v>10</v>
      </c>
      <c r="E35" s="33">
        <f>F35+G35+H35+I35+J35</f>
        <v>0</v>
      </c>
      <c r="F35" s="33">
        <v>0</v>
      </c>
      <c r="G35" s="33">
        <v>0</v>
      </c>
      <c r="H35" s="33">
        <v>0</v>
      </c>
      <c r="I35" s="33">
        <v>0</v>
      </c>
      <c r="J35" s="34">
        <v>0</v>
      </c>
      <c r="K35" s="86"/>
      <c r="L35" s="86"/>
      <c r="M35" s="86"/>
      <c r="N35" s="86"/>
      <c r="O35" s="86"/>
      <c r="P35" s="83"/>
      <c r="Q35" s="80"/>
      <c r="R35" s="1"/>
    </row>
    <row r="36" spans="1:18" ht="18.75" customHeight="1">
      <c r="A36" s="93"/>
      <c r="B36" s="96"/>
      <c r="C36" s="114"/>
      <c r="D36" s="32" t="s">
        <v>11</v>
      </c>
      <c r="E36" s="33">
        <f t="shared" ref="E36:E37" si="12">F36+G36+H36+I36+J36</f>
        <v>0</v>
      </c>
      <c r="F36" s="33">
        <v>0</v>
      </c>
      <c r="G36" s="33">
        <v>0</v>
      </c>
      <c r="H36" s="34">
        <v>0</v>
      </c>
      <c r="I36" s="34">
        <v>0</v>
      </c>
      <c r="J36" s="34">
        <v>0</v>
      </c>
      <c r="K36" s="86"/>
      <c r="L36" s="86"/>
      <c r="M36" s="86"/>
      <c r="N36" s="86"/>
      <c r="O36" s="86"/>
      <c r="P36" s="83"/>
      <c r="Q36" s="80"/>
      <c r="R36" s="1"/>
    </row>
    <row r="37" spans="1:18" ht="18.75" customHeight="1">
      <c r="A37" s="94"/>
      <c r="B37" s="97"/>
      <c r="C37" s="115"/>
      <c r="D37" s="32" t="s">
        <v>12</v>
      </c>
      <c r="E37" s="33">
        <f t="shared" si="12"/>
        <v>0</v>
      </c>
      <c r="F37" s="33">
        <v>0</v>
      </c>
      <c r="G37" s="33">
        <v>0</v>
      </c>
      <c r="H37" s="34">
        <v>0</v>
      </c>
      <c r="I37" s="34">
        <v>0</v>
      </c>
      <c r="J37" s="34">
        <v>0</v>
      </c>
      <c r="K37" s="87"/>
      <c r="L37" s="87"/>
      <c r="M37" s="87"/>
      <c r="N37" s="87"/>
      <c r="O37" s="87"/>
      <c r="P37" s="84"/>
      <c r="Q37" s="81"/>
      <c r="R37" s="1"/>
    </row>
    <row r="38" spans="1:18" ht="21.75" customHeight="1">
      <c r="A38" s="92" t="s">
        <v>39</v>
      </c>
      <c r="B38" s="95" t="s">
        <v>40</v>
      </c>
      <c r="C38" s="113" t="s">
        <v>33</v>
      </c>
      <c r="D38" s="32" t="s">
        <v>7</v>
      </c>
      <c r="E38" s="62">
        <f>E40+E41+E42+E43</f>
        <v>250</v>
      </c>
      <c r="F38" s="55">
        <f>F40+F41+F42+F43</f>
        <v>50</v>
      </c>
      <c r="G38" s="55">
        <f t="shared" ref="G38:J38" si="13">G40+G41+G42+G43</f>
        <v>50</v>
      </c>
      <c r="H38" s="55">
        <f t="shared" si="13"/>
        <v>50</v>
      </c>
      <c r="I38" s="55">
        <f t="shared" si="13"/>
        <v>50</v>
      </c>
      <c r="J38" s="55">
        <f t="shared" si="13"/>
        <v>50</v>
      </c>
      <c r="K38" s="82" t="s">
        <v>58</v>
      </c>
      <c r="L38" s="85">
        <v>1</v>
      </c>
      <c r="M38" s="85">
        <v>1</v>
      </c>
      <c r="N38" s="85">
        <v>1</v>
      </c>
      <c r="O38" s="85">
        <v>1</v>
      </c>
      <c r="P38" s="85">
        <v>1</v>
      </c>
      <c r="Q38" s="79" t="s">
        <v>19</v>
      </c>
      <c r="R38" s="1"/>
    </row>
    <row r="39" spans="1:18" ht="13.5" customHeight="1">
      <c r="A39" s="93"/>
      <c r="B39" s="96"/>
      <c r="C39" s="114"/>
      <c r="D39" s="89" t="s">
        <v>8</v>
      </c>
      <c r="E39" s="90"/>
      <c r="F39" s="90"/>
      <c r="G39" s="90"/>
      <c r="H39" s="90"/>
      <c r="I39" s="90"/>
      <c r="J39" s="91"/>
      <c r="K39" s="83"/>
      <c r="L39" s="86"/>
      <c r="M39" s="86"/>
      <c r="N39" s="86"/>
      <c r="O39" s="86"/>
      <c r="P39" s="86"/>
      <c r="Q39" s="80"/>
      <c r="R39" s="1"/>
    </row>
    <row r="40" spans="1:18" ht="18.75" customHeight="1">
      <c r="A40" s="93"/>
      <c r="B40" s="96"/>
      <c r="C40" s="114"/>
      <c r="D40" s="32" t="s">
        <v>9</v>
      </c>
      <c r="E40" s="55">
        <f>F40+G40+H40+I40+J40</f>
        <v>250</v>
      </c>
      <c r="F40" s="55">
        <v>50</v>
      </c>
      <c r="G40" s="55">
        <v>50</v>
      </c>
      <c r="H40" s="63">
        <v>50</v>
      </c>
      <c r="I40" s="63">
        <v>50</v>
      </c>
      <c r="J40" s="63">
        <v>50</v>
      </c>
      <c r="K40" s="83"/>
      <c r="L40" s="86"/>
      <c r="M40" s="86"/>
      <c r="N40" s="86"/>
      <c r="O40" s="86"/>
      <c r="P40" s="86"/>
      <c r="Q40" s="80"/>
      <c r="R40" s="1"/>
    </row>
    <row r="41" spans="1:18" ht="18.75" customHeight="1">
      <c r="A41" s="93"/>
      <c r="B41" s="96"/>
      <c r="C41" s="114"/>
      <c r="D41" s="32" t="s">
        <v>10</v>
      </c>
      <c r="E41" s="55">
        <f t="shared" ref="E41:E44" si="14">F41+G41+H41+I41+J41</f>
        <v>0</v>
      </c>
      <c r="F41" s="33">
        <v>0</v>
      </c>
      <c r="G41" s="33">
        <v>0</v>
      </c>
      <c r="H41" s="34">
        <v>0</v>
      </c>
      <c r="I41" s="34">
        <v>0</v>
      </c>
      <c r="J41" s="34">
        <v>0</v>
      </c>
      <c r="K41" s="83"/>
      <c r="L41" s="86"/>
      <c r="M41" s="86"/>
      <c r="N41" s="86"/>
      <c r="O41" s="86"/>
      <c r="P41" s="86"/>
      <c r="Q41" s="80"/>
      <c r="R41" s="1"/>
    </row>
    <row r="42" spans="1:18" ht="18.75" customHeight="1">
      <c r="A42" s="93"/>
      <c r="B42" s="96"/>
      <c r="C42" s="114"/>
      <c r="D42" s="32" t="s">
        <v>11</v>
      </c>
      <c r="E42" s="55">
        <f t="shared" si="14"/>
        <v>0</v>
      </c>
      <c r="F42" s="33">
        <v>0</v>
      </c>
      <c r="G42" s="33">
        <v>0</v>
      </c>
      <c r="H42" s="34">
        <v>0</v>
      </c>
      <c r="I42" s="34">
        <v>0</v>
      </c>
      <c r="J42" s="34">
        <v>0</v>
      </c>
      <c r="K42" s="83"/>
      <c r="L42" s="86"/>
      <c r="M42" s="86"/>
      <c r="N42" s="86"/>
      <c r="O42" s="86"/>
      <c r="P42" s="86"/>
      <c r="Q42" s="80"/>
      <c r="R42" s="1"/>
    </row>
    <row r="43" spans="1:18" ht="18.75" customHeight="1">
      <c r="A43" s="94"/>
      <c r="B43" s="97"/>
      <c r="C43" s="115"/>
      <c r="D43" s="32" t="s">
        <v>12</v>
      </c>
      <c r="E43" s="55">
        <f t="shared" si="14"/>
        <v>0</v>
      </c>
      <c r="F43" s="33">
        <v>0</v>
      </c>
      <c r="G43" s="33">
        <v>0</v>
      </c>
      <c r="H43" s="34">
        <v>0</v>
      </c>
      <c r="I43" s="34">
        <v>0</v>
      </c>
      <c r="J43" s="34">
        <v>0</v>
      </c>
      <c r="K43" s="84"/>
      <c r="L43" s="87"/>
      <c r="M43" s="87"/>
      <c r="N43" s="87"/>
      <c r="O43" s="87"/>
      <c r="P43" s="87"/>
      <c r="Q43" s="81"/>
      <c r="R43" s="1"/>
    </row>
    <row r="44" spans="1:18" ht="18.75" customHeight="1">
      <c r="A44" s="92" t="s">
        <v>42</v>
      </c>
      <c r="B44" s="95" t="s">
        <v>41</v>
      </c>
      <c r="C44" s="92"/>
      <c r="D44" s="32" t="s">
        <v>7</v>
      </c>
      <c r="E44" s="55">
        <f t="shared" si="14"/>
        <v>300</v>
      </c>
      <c r="F44" s="55">
        <f>F46+F47+F48+F49</f>
        <v>100</v>
      </c>
      <c r="G44" s="55">
        <f t="shared" ref="G44:J44" si="15">G46+G47+G48+G49</f>
        <v>50</v>
      </c>
      <c r="H44" s="55">
        <f t="shared" si="15"/>
        <v>50</v>
      </c>
      <c r="I44" s="55">
        <f t="shared" si="15"/>
        <v>50</v>
      </c>
      <c r="J44" s="55">
        <f t="shared" si="15"/>
        <v>50</v>
      </c>
      <c r="K44" s="85" t="s">
        <v>59</v>
      </c>
      <c r="L44" s="88">
        <v>1</v>
      </c>
      <c r="M44" s="88">
        <v>1</v>
      </c>
      <c r="N44" s="88">
        <v>1</v>
      </c>
      <c r="O44" s="88">
        <v>1</v>
      </c>
      <c r="P44" s="88">
        <v>1</v>
      </c>
      <c r="Q44" s="79" t="s">
        <v>19</v>
      </c>
      <c r="R44" s="1"/>
    </row>
    <row r="45" spans="1:18" ht="13.5" customHeight="1">
      <c r="A45" s="93"/>
      <c r="B45" s="96"/>
      <c r="C45" s="93"/>
      <c r="D45" s="89" t="s">
        <v>8</v>
      </c>
      <c r="E45" s="90"/>
      <c r="F45" s="90"/>
      <c r="G45" s="90"/>
      <c r="H45" s="90"/>
      <c r="I45" s="90"/>
      <c r="J45" s="91"/>
      <c r="K45" s="86"/>
      <c r="L45" s="86"/>
      <c r="M45" s="86"/>
      <c r="N45" s="86"/>
      <c r="O45" s="86"/>
      <c r="P45" s="86"/>
      <c r="Q45" s="80"/>
      <c r="R45" s="1"/>
    </row>
    <row r="46" spans="1:18" ht="18.75" customHeight="1">
      <c r="A46" s="93"/>
      <c r="B46" s="96"/>
      <c r="C46" s="93"/>
      <c r="D46" s="32" t="s">
        <v>9</v>
      </c>
      <c r="E46" s="55">
        <f>F46+G46+H46+I46+J46</f>
        <v>300</v>
      </c>
      <c r="F46" s="55">
        <v>100</v>
      </c>
      <c r="G46" s="55">
        <v>50</v>
      </c>
      <c r="H46" s="63">
        <v>50</v>
      </c>
      <c r="I46" s="63">
        <v>50</v>
      </c>
      <c r="J46" s="63">
        <v>50</v>
      </c>
      <c r="K46" s="86"/>
      <c r="L46" s="86"/>
      <c r="M46" s="86"/>
      <c r="N46" s="86"/>
      <c r="O46" s="86"/>
      <c r="P46" s="86"/>
      <c r="Q46" s="80"/>
      <c r="R46" s="1"/>
    </row>
    <row r="47" spans="1:18" ht="18.75" customHeight="1">
      <c r="A47" s="93"/>
      <c r="B47" s="96"/>
      <c r="C47" s="93"/>
      <c r="D47" s="32" t="s">
        <v>10</v>
      </c>
      <c r="E47" s="55">
        <f t="shared" ref="E47:E49" si="16">F47+G47+H47+I47+J47</f>
        <v>0</v>
      </c>
      <c r="F47" s="33">
        <v>0</v>
      </c>
      <c r="G47" s="33">
        <v>0</v>
      </c>
      <c r="H47" s="34">
        <v>0</v>
      </c>
      <c r="I47" s="34">
        <v>0</v>
      </c>
      <c r="J47" s="34">
        <v>0</v>
      </c>
      <c r="K47" s="86"/>
      <c r="L47" s="86"/>
      <c r="M47" s="86"/>
      <c r="N47" s="86"/>
      <c r="O47" s="86"/>
      <c r="P47" s="86"/>
      <c r="Q47" s="80"/>
      <c r="R47" s="1"/>
    </row>
    <row r="48" spans="1:18" ht="18.75" customHeight="1">
      <c r="A48" s="93"/>
      <c r="B48" s="96"/>
      <c r="C48" s="93"/>
      <c r="D48" s="32" t="s">
        <v>11</v>
      </c>
      <c r="E48" s="55">
        <f t="shared" si="16"/>
        <v>0</v>
      </c>
      <c r="F48" s="33">
        <v>0</v>
      </c>
      <c r="G48" s="33">
        <v>0</v>
      </c>
      <c r="H48" s="34">
        <v>0</v>
      </c>
      <c r="I48" s="34">
        <v>0</v>
      </c>
      <c r="J48" s="34">
        <v>0</v>
      </c>
      <c r="K48" s="86"/>
      <c r="L48" s="86"/>
      <c r="M48" s="86"/>
      <c r="N48" s="86"/>
      <c r="O48" s="86"/>
      <c r="P48" s="86"/>
      <c r="Q48" s="80"/>
      <c r="R48" s="1"/>
    </row>
    <row r="49" spans="1:18" ht="39.75" customHeight="1">
      <c r="A49" s="94"/>
      <c r="B49" s="97"/>
      <c r="C49" s="94"/>
      <c r="D49" s="32" t="s">
        <v>12</v>
      </c>
      <c r="E49" s="55">
        <f t="shared" si="16"/>
        <v>0</v>
      </c>
      <c r="F49" s="33">
        <v>0</v>
      </c>
      <c r="G49" s="33">
        <v>0</v>
      </c>
      <c r="H49" s="34">
        <v>0</v>
      </c>
      <c r="I49" s="34">
        <v>0</v>
      </c>
      <c r="J49" s="34">
        <v>0</v>
      </c>
      <c r="K49" s="87"/>
      <c r="L49" s="87"/>
      <c r="M49" s="87"/>
      <c r="N49" s="87"/>
      <c r="O49" s="87"/>
      <c r="P49" s="87"/>
      <c r="Q49" s="81"/>
      <c r="R49" s="1"/>
    </row>
    <row r="50" spans="1:18" ht="18.75" customHeight="1">
      <c r="A50" s="92" t="s">
        <v>45</v>
      </c>
      <c r="B50" s="95" t="s">
        <v>47</v>
      </c>
      <c r="C50" s="92"/>
      <c r="D50" s="32" t="s">
        <v>7</v>
      </c>
      <c r="E50" s="62">
        <f>F50+G50+H50+I50+J50</f>
        <v>100</v>
      </c>
      <c r="F50" s="55">
        <f>F52+F53+F54+F55</f>
        <v>20</v>
      </c>
      <c r="G50" s="55">
        <f t="shared" ref="G50:J50" si="17">G52+G53+G54+G55</f>
        <v>20</v>
      </c>
      <c r="H50" s="55">
        <f t="shared" si="17"/>
        <v>20</v>
      </c>
      <c r="I50" s="55">
        <f t="shared" si="17"/>
        <v>20</v>
      </c>
      <c r="J50" s="55">
        <f t="shared" si="17"/>
        <v>20</v>
      </c>
      <c r="K50" s="85" t="s">
        <v>60</v>
      </c>
      <c r="L50" s="88">
        <v>1</v>
      </c>
      <c r="M50" s="88">
        <v>1</v>
      </c>
      <c r="N50" s="88">
        <v>1</v>
      </c>
      <c r="O50" s="88">
        <v>1</v>
      </c>
      <c r="P50" s="88">
        <v>1</v>
      </c>
      <c r="Q50" s="79" t="s">
        <v>19</v>
      </c>
      <c r="R50" s="1"/>
    </row>
    <row r="51" spans="1:18" ht="13.5" customHeight="1">
      <c r="A51" s="93"/>
      <c r="B51" s="96"/>
      <c r="C51" s="93"/>
      <c r="D51" s="89" t="s">
        <v>8</v>
      </c>
      <c r="E51" s="90"/>
      <c r="F51" s="90"/>
      <c r="G51" s="90"/>
      <c r="H51" s="90"/>
      <c r="I51" s="90"/>
      <c r="J51" s="91"/>
      <c r="K51" s="86"/>
      <c r="L51" s="86"/>
      <c r="M51" s="86"/>
      <c r="N51" s="86"/>
      <c r="O51" s="86"/>
      <c r="P51" s="86"/>
      <c r="Q51" s="80"/>
      <c r="R51" s="1"/>
    </row>
    <row r="52" spans="1:18" ht="18.75" customHeight="1">
      <c r="A52" s="93"/>
      <c r="B52" s="96"/>
      <c r="C52" s="93"/>
      <c r="D52" s="32" t="s">
        <v>9</v>
      </c>
      <c r="E52" s="55">
        <f>F52+G52+H52+I52+J52</f>
        <v>100</v>
      </c>
      <c r="F52" s="55">
        <v>20</v>
      </c>
      <c r="G52" s="55">
        <v>20</v>
      </c>
      <c r="H52" s="63">
        <v>20</v>
      </c>
      <c r="I52" s="63">
        <v>20</v>
      </c>
      <c r="J52" s="63">
        <v>20</v>
      </c>
      <c r="K52" s="86"/>
      <c r="L52" s="86"/>
      <c r="M52" s="86"/>
      <c r="N52" s="86"/>
      <c r="O52" s="86"/>
      <c r="P52" s="86"/>
      <c r="Q52" s="80"/>
      <c r="R52" s="1"/>
    </row>
    <row r="53" spans="1:18" ht="18.75" customHeight="1">
      <c r="A53" s="93"/>
      <c r="B53" s="96"/>
      <c r="C53" s="93"/>
      <c r="D53" s="32" t="s">
        <v>10</v>
      </c>
      <c r="E53" s="55">
        <f t="shared" ref="E53:E55" si="18">F53+G53+H53+I53+J53</f>
        <v>0</v>
      </c>
      <c r="F53" s="33">
        <v>0</v>
      </c>
      <c r="G53" s="33">
        <v>0</v>
      </c>
      <c r="H53" s="34">
        <v>0</v>
      </c>
      <c r="I53" s="34">
        <v>0</v>
      </c>
      <c r="J53" s="34">
        <v>0</v>
      </c>
      <c r="K53" s="86"/>
      <c r="L53" s="86"/>
      <c r="M53" s="86"/>
      <c r="N53" s="86"/>
      <c r="O53" s="86"/>
      <c r="P53" s="86"/>
      <c r="Q53" s="80"/>
      <c r="R53" s="1"/>
    </row>
    <row r="54" spans="1:18" ht="18.75" customHeight="1">
      <c r="A54" s="93"/>
      <c r="B54" s="96"/>
      <c r="C54" s="93"/>
      <c r="D54" s="32" t="s">
        <v>11</v>
      </c>
      <c r="E54" s="55">
        <f t="shared" si="18"/>
        <v>0</v>
      </c>
      <c r="F54" s="33">
        <v>0</v>
      </c>
      <c r="G54" s="33">
        <v>0</v>
      </c>
      <c r="H54" s="34">
        <v>0</v>
      </c>
      <c r="I54" s="34">
        <v>0</v>
      </c>
      <c r="J54" s="34">
        <v>0</v>
      </c>
      <c r="K54" s="86"/>
      <c r="L54" s="86"/>
      <c r="M54" s="86"/>
      <c r="N54" s="86"/>
      <c r="O54" s="86"/>
      <c r="P54" s="86"/>
      <c r="Q54" s="80"/>
      <c r="R54" s="1"/>
    </row>
    <row r="55" spans="1:18" ht="53.25" customHeight="1">
      <c r="A55" s="94"/>
      <c r="B55" s="97"/>
      <c r="C55" s="94"/>
      <c r="D55" s="32" t="s">
        <v>12</v>
      </c>
      <c r="E55" s="55">
        <f t="shared" si="18"/>
        <v>0</v>
      </c>
      <c r="F55" s="33">
        <v>0</v>
      </c>
      <c r="G55" s="33">
        <v>0</v>
      </c>
      <c r="H55" s="34">
        <v>0</v>
      </c>
      <c r="I55" s="34">
        <v>0</v>
      </c>
      <c r="J55" s="34">
        <v>0</v>
      </c>
      <c r="K55" s="87"/>
      <c r="L55" s="87"/>
      <c r="M55" s="87"/>
      <c r="N55" s="87"/>
      <c r="O55" s="87"/>
      <c r="P55" s="87"/>
      <c r="Q55" s="81"/>
      <c r="R55" s="1"/>
    </row>
    <row r="56" spans="1:18" ht="18.75" customHeight="1">
      <c r="A56" s="92" t="s">
        <v>46</v>
      </c>
      <c r="B56" s="95" t="s">
        <v>48</v>
      </c>
      <c r="C56" s="92"/>
      <c r="D56" s="32" t="s">
        <v>7</v>
      </c>
      <c r="E56" s="62">
        <f>F56+G56++H56+I56+J56</f>
        <v>291.78572000000003</v>
      </c>
      <c r="F56" s="55">
        <f>F58+F59+F60+F61</f>
        <v>0</v>
      </c>
      <c r="G56" s="55">
        <f t="shared" ref="G56:J56" si="19">G58+G59+G60+G61</f>
        <v>0</v>
      </c>
      <c r="H56" s="55">
        <f t="shared" si="19"/>
        <v>0</v>
      </c>
      <c r="I56" s="55">
        <f t="shared" si="19"/>
        <v>0</v>
      </c>
      <c r="J56" s="55">
        <f t="shared" si="19"/>
        <v>291.78572000000003</v>
      </c>
      <c r="K56" s="85" t="s">
        <v>61</v>
      </c>
      <c r="L56" s="88">
        <v>0</v>
      </c>
      <c r="M56" s="88">
        <v>0</v>
      </c>
      <c r="N56" s="88">
        <v>0</v>
      </c>
      <c r="O56" s="88">
        <v>0</v>
      </c>
      <c r="P56" s="88">
        <v>1</v>
      </c>
      <c r="Q56" s="79" t="s">
        <v>19</v>
      </c>
      <c r="R56" s="1"/>
    </row>
    <row r="57" spans="1:18" ht="13.5" customHeight="1">
      <c r="A57" s="93"/>
      <c r="B57" s="96"/>
      <c r="C57" s="93"/>
      <c r="D57" s="89" t="s">
        <v>8</v>
      </c>
      <c r="E57" s="90"/>
      <c r="F57" s="90"/>
      <c r="G57" s="90"/>
      <c r="H57" s="90"/>
      <c r="I57" s="90"/>
      <c r="J57" s="91"/>
      <c r="K57" s="86"/>
      <c r="L57" s="86"/>
      <c r="M57" s="86"/>
      <c r="N57" s="86"/>
      <c r="O57" s="86"/>
      <c r="P57" s="86"/>
      <c r="Q57" s="80"/>
      <c r="R57" s="1"/>
    </row>
    <row r="58" spans="1:18" ht="18.75" customHeight="1">
      <c r="A58" s="93"/>
      <c r="B58" s="96"/>
      <c r="C58" s="93"/>
      <c r="D58" s="32" t="s">
        <v>9</v>
      </c>
      <c r="E58" s="55">
        <f>F58+G58+H58+I58+J58</f>
        <v>291.78572000000003</v>
      </c>
      <c r="F58" s="55">
        <v>0</v>
      </c>
      <c r="G58" s="55">
        <v>0</v>
      </c>
      <c r="H58" s="63">
        <v>0</v>
      </c>
      <c r="I58" s="63">
        <v>0</v>
      </c>
      <c r="J58" s="63">
        <v>291.78572000000003</v>
      </c>
      <c r="K58" s="86"/>
      <c r="L58" s="86"/>
      <c r="M58" s="86"/>
      <c r="N58" s="86"/>
      <c r="O58" s="86"/>
      <c r="P58" s="86"/>
      <c r="Q58" s="80"/>
      <c r="R58" s="1"/>
    </row>
    <row r="59" spans="1:18" ht="18.75" customHeight="1">
      <c r="A59" s="93"/>
      <c r="B59" s="96"/>
      <c r="C59" s="93"/>
      <c r="D59" s="32" t="s">
        <v>10</v>
      </c>
      <c r="E59" s="33">
        <f t="shared" ref="E59:E61" si="20">F59+G59+J59</f>
        <v>0</v>
      </c>
      <c r="F59" s="33">
        <v>0</v>
      </c>
      <c r="G59" s="33">
        <v>0</v>
      </c>
      <c r="H59" s="34">
        <v>0</v>
      </c>
      <c r="I59" s="34">
        <v>0</v>
      </c>
      <c r="J59" s="34">
        <v>0</v>
      </c>
      <c r="K59" s="86"/>
      <c r="L59" s="86"/>
      <c r="M59" s="86"/>
      <c r="N59" s="86"/>
      <c r="O59" s="86"/>
      <c r="P59" s="86"/>
      <c r="Q59" s="80"/>
      <c r="R59" s="1"/>
    </row>
    <row r="60" spans="1:18" ht="18.75" customHeight="1">
      <c r="A60" s="93"/>
      <c r="B60" s="96"/>
      <c r="C60" s="93"/>
      <c r="D60" s="32" t="s">
        <v>11</v>
      </c>
      <c r="E60" s="33">
        <f>F60+G60+J60</f>
        <v>0</v>
      </c>
      <c r="F60" s="33">
        <v>0</v>
      </c>
      <c r="G60" s="33">
        <v>0</v>
      </c>
      <c r="H60" s="34">
        <v>0</v>
      </c>
      <c r="I60" s="34">
        <v>0</v>
      </c>
      <c r="J60" s="34">
        <v>0</v>
      </c>
      <c r="K60" s="86"/>
      <c r="L60" s="86"/>
      <c r="M60" s="86"/>
      <c r="N60" s="86"/>
      <c r="O60" s="86"/>
      <c r="P60" s="86"/>
      <c r="Q60" s="80"/>
      <c r="R60" s="1"/>
    </row>
    <row r="61" spans="1:18" ht="57" customHeight="1">
      <c r="A61" s="94"/>
      <c r="B61" s="97"/>
      <c r="C61" s="94"/>
      <c r="D61" s="32" t="s">
        <v>12</v>
      </c>
      <c r="E61" s="33">
        <f t="shared" si="20"/>
        <v>0</v>
      </c>
      <c r="F61" s="33">
        <v>0</v>
      </c>
      <c r="G61" s="33">
        <v>0</v>
      </c>
      <c r="H61" s="34">
        <v>0</v>
      </c>
      <c r="I61" s="34">
        <v>0</v>
      </c>
      <c r="J61" s="34">
        <v>0</v>
      </c>
      <c r="K61" s="87"/>
      <c r="L61" s="87"/>
      <c r="M61" s="87"/>
      <c r="N61" s="87"/>
      <c r="O61" s="87"/>
      <c r="P61" s="87"/>
      <c r="Q61" s="81"/>
      <c r="R61" s="1"/>
    </row>
    <row r="62" spans="1:18" ht="15.75" customHeight="1">
      <c r="A62" s="92"/>
      <c r="B62" s="138" t="s">
        <v>43</v>
      </c>
      <c r="C62" s="92"/>
      <c r="D62" s="61" t="s">
        <v>7</v>
      </c>
      <c r="E62" s="62">
        <f>SUM(E63:E67)</f>
        <v>4316.7857199999999</v>
      </c>
      <c r="F62" s="55">
        <f>SUM(F63:F67)</f>
        <v>845</v>
      </c>
      <c r="G62" s="55">
        <f>SUM(G63:G67)</f>
        <v>795</v>
      </c>
      <c r="H62" s="55">
        <f t="shared" ref="H62:J62" si="21">SUM(H63:H67)</f>
        <v>795</v>
      </c>
      <c r="I62" s="55">
        <f t="shared" si="21"/>
        <v>795</v>
      </c>
      <c r="J62" s="55">
        <f t="shared" si="21"/>
        <v>1086.7857200000001</v>
      </c>
      <c r="K62" s="137"/>
      <c r="L62" s="137"/>
      <c r="M62" s="137"/>
      <c r="N62" s="85"/>
      <c r="O62" s="85"/>
      <c r="P62" s="137"/>
      <c r="Q62" s="105"/>
      <c r="R62" s="1"/>
    </row>
    <row r="63" spans="1:18" ht="16.5" customHeight="1">
      <c r="A63" s="93"/>
      <c r="B63" s="142"/>
      <c r="C63" s="93"/>
      <c r="D63" s="139" t="s">
        <v>8</v>
      </c>
      <c r="E63" s="140"/>
      <c r="F63" s="140"/>
      <c r="G63" s="140"/>
      <c r="H63" s="140"/>
      <c r="I63" s="140"/>
      <c r="J63" s="141"/>
      <c r="K63" s="137"/>
      <c r="L63" s="137"/>
      <c r="M63" s="137"/>
      <c r="N63" s="86"/>
      <c r="O63" s="86"/>
      <c r="P63" s="137"/>
      <c r="Q63" s="105"/>
      <c r="R63" s="1"/>
    </row>
    <row r="64" spans="1:18" ht="14.25" customHeight="1">
      <c r="A64" s="93"/>
      <c r="B64" s="142"/>
      <c r="C64" s="93"/>
      <c r="D64" s="61" t="s">
        <v>9</v>
      </c>
      <c r="E64" s="55">
        <f>F64+G64+H64+I64+J64</f>
        <v>4316.7857199999999</v>
      </c>
      <c r="F64" s="55">
        <f>F10+F40+F46+F52+F58</f>
        <v>845</v>
      </c>
      <c r="G64" s="55">
        <f>G10+G40+G46+G52+G58</f>
        <v>795</v>
      </c>
      <c r="H64" s="55">
        <f t="shared" ref="H64:J64" si="22">H10+H40+H46+H52+H58</f>
        <v>795</v>
      </c>
      <c r="I64" s="55">
        <f t="shared" si="22"/>
        <v>795</v>
      </c>
      <c r="J64" s="55">
        <f t="shared" si="22"/>
        <v>1086.7857200000001</v>
      </c>
      <c r="K64" s="137"/>
      <c r="L64" s="137"/>
      <c r="M64" s="137"/>
      <c r="N64" s="86"/>
      <c r="O64" s="86"/>
      <c r="P64" s="137"/>
      <c r="Q64" s="105"/>
      <c r="R64" s="1"/>
    </row>
    <row r="65" spans="1:24" ht="15" customHeight="1">
      <c r="A65" s="93"/>
      <c r="B65" s="142"/>
      <c r="C65" s="93"/>
      <c r="D65" s="32" t="s">
        <v>10</v>
      </c>
      <c r="E65" s="33">
        <f t="shared" ref="E65:E67" si="23">F65+G65+J65</f>
        <v>0</v>
      </c>
      <c r="F65" s="55">
        <f t="shared" ref="F65:I65" si="24">F11+F41+F47+F53+F59</f>
        <v>0</v>
      </c>
      <c r="G65" s="55">
        <f t="shared" si="24"/>
        <v>0</v>
      </c>
      <c r="H65" s="55">
        <f t="shared" si="24"/>
        <v>0</v>
      </c>
      <c r="I65" s="55">
        <f t="shared" si="24"/>
        <v>0</v>
      </c>
      <c r="J65" s="34">
        <v>0</v>
      </c>
      <c r="K65" s="137"/>
      <c r="L65" s="137"/>
      <c r="M65" s="137"/>
      <c r="N65" s="86"/>
      <c r="O65" s="86"/>
      <c r="P65" s="137"/>
      <c r="Q65" s="105"/>
      <c r="R65" s="1"/>
    </row>
    <row r="66" spans="1:24" ht="16.5" customHeight="1">
      <c r="A66" s="93"/>
      <c r="B66" s="142"/>
      <c r="C66" s="93"/>
      <c r="D66" s="32" t="s">
        <v>11</v>
      </c>
      <c r="E66" s="33">
        <f t="shared" si="23"/>
        <v>0</v>
      </c>
      <c r="F66" s="34">
        <v>0</v>
      </c>
      <c r="G66" s="34">
        <v>0</v>
      </c>
      <c r="H66" s="34">
        <v>0</v>
      </c>
      <c r="I66" s="34">
        <v>0</v>
      </c>
      <c r="J66" s="34">
        <v>0</v>
      </c>
      <c r="K66" s="137"/>
      <c r="L66" s="137"/>
      <c r="M66" s="137"/>
      <c r="N66" s="86"/>
      <c r="O66" s="86"/>
      <c r="P66" s="137"/>
      <c r="Q66" s="105"/>
      <c r="R66" s="1"/>
    </row>
    <row r="67" spans="1:24" ht="17.25" customHeight="1" thickBot="1">
      <c r="A67" s="93"/>
      <c r="B67" s="142"/>
      <c r="C67" s="93"/>
      <c r="D67" s="35" t="s">
        <v>12</v>
      </c>
      <c r="E67" s="36">
        <f t="shared" si="23"/>
        <v>0</v>
      </c>
      <c r="F67" s="55">
        <f>F13+F43+F49+F55+F61</f>
        <v>0</v>
      </c>
      <c r="G67" s="37">
        <v>0</v>
      </c>
      <c r="H67" s="37">
        <v>0</v>
      </c>
      <c r="I67" s="37">
        <v>0</v>
      </c>
      <c r="J67" s="37">
        <v>0</v>
      </c>
      <c r="K67" s="85"/>
      <c r="L67" s="85"/>
      <c r="M67" s="85"/>
      <c r="N67" s="158"/>
      <c r="O67" s="158"/>
      <c r="P67" s="85"/>
      <c r="Q67" s="138"/>
      <c r="R67" s="1"/>
    </row>
    <row r="68" spans="1:24" ht="15" customHeight="1">
      <c r="A68" s="152"/>
      <c r="B68" s="149" t="s">
        <v>44</v>
      </c>
      <c r="C68" s="155"/>
      <c r="D68" s="38" t="s">
        <v>7</v>
      </c>
      <c r="E68" s="59">
        <f>SUM(E69:E73)</f>
        <v>4316.7857199999999</v>
      </c>
      <c r="F68" s="60">
        <f t="shared" ref="F68" si="25">SUM(F69:F73)</f>
        <v>845</v>
      </c>
      <c r="G68" s="60">
        <f t="shared" ref="G68:J68" si="26">SUM(G69:G73)</f>
        <v>795</v>
      </c>
      <c r="H68" s="60">
        <f t="shared" si="26"/>
        <v>795</v>
      </c>
      <c r="I68" s="60">
        <f t="shared" si="26"/>
        <v>795</v>
      </c>
      <c r="J68" s="60">
        <f t="shared" si="26"/>
        <v>1086.7857200000001</v>
      </c>
      <c r="K68" s="155"/>
      <c r="L68" s="155"/>
      <c r="M68" s="155"/>
      <c r="N68" s="155"/>
      <c r="O68" s="155"/>
      <c r="P68" s="155"/>
      <c r="Q68" s="146"/>
      <c r="R68" s="1"/>
    </row>
    <row r="69" spans="1:24">
      <c r="A69" s="153"/>
      <c r="B69" s="150"/>
      <c r="C69" s="156"/>
      <c r="D69" s="125" t="s">
        <v>8</v>
      </c>
      <c r="E69" s="126"/>
      <c r="F69" s="126"/>
      <c r="G69" s="126"/>
      <c r="H69" s="126"/>
      <c r="I69" s="126"/>
      <c r="J69" s="127"/>
      <c r="K69" s="156"/>
      <c r="L69" s="156"/>
      <c r="M69" s="156"/>
      <c r="N69" s="156"/>
      <c r="O69" s="156"/>
      <c r="P69" s="156"/>
      <c r="Q69" s="147"/>
      <c r="R69" s="1"/>
    </row>
    <row r="70" spans="1:24">
      <c r="A70" s="153"/>
      <c r="B70" s="150"/>
      <c r="C70" s="156"/>
      <c r="D70" s="39" t="s">
        <v>9</v>
      </c>
      <c r="E70" s="56">
        <f>F70+G70+H70+I70+J70</f>
        <v>4316.7857199999999</v>
      </c>
      <c r="F70" s="56">
        <f>F64</f>
        <v>845</v>
      </c>
      <c r="G70" s="56">
        <f>G64</f>
        <v>795</v>
      </c>
      <c r="H70" s="56">
        <f t="shared" ref="H70:I70" si="27">H64</f>
        <v>795</v>
      </c>
      <c r="I70" s="56">
        <f t="shared" si="27"/>
        <v>795</v>
      </c>
      <c r="J70" s="56">
        <f>J64</f>
        <v>1086.7857200000001</v>
      </c>
      <c r="K70" s="156"/>
      <c r="L70" s="156"/>
      <c r="M70" s="156"/>
      <c r="N70" s="156"/>
      <c r="O70" s="156"/>
      <c r="P70" s="156"/>
      <c r="Q70" s="147"/>
      <c r="R70" s="1"/>
    </row>
    <row r="71" spans="1:24">
      <c r="A71" s="153"/>
      <c r="B71" s="150"/>
      <c r="C71" s="156"/>
      <c r="D71" s="39" t="s">
        <v>10</v>
      </c>
      <c r="E71" s="40">
        <f t="shared" ref="E71:E73" si="28">F71+G71+J71</f>
        <v>0</v>
      </c>
      <c r="F71" s="56">
        <f t="shared" ref="F71:J73" si="29">F65</f>
        <v>0</v>
      </c>
      <c r="G71" s="56">
        <f t="shared" si="29"/>
        <v>0</v>
      </c>
      <c r="H71" s="56">
        <f t="shared" si="29"/>
        <v>0</v>
      </c>
      <c r="I71" s="56">
        <f t="shared" si="29"/>
        <v>0</v>
      </c>
      <c r="J71" s="56">
        <f t="shared" si="29"/>
        <v>0</v>
      </c>
      <c r="K71" s="156"/>
      <c r="L71" s="156"/>
      <c r="M71" s="156"/>
      <c r="N71" s="156"/>
      <c r="O71" s="156"/>
      <c r="P71" s="156"/>
      <c r="Q71" s="147"/>
      <c r="R71" s="1"/>
    </row>
    <row r="72" spans="1:24">
      <c r="A72" s="153"/>
      <c r="B72" s="150"/>
      <c r="C72" s="156"/>
      <c r="D72" s="39" t="s">
        <v>11</v>
      </c>
      <c r="E72" s="40">
        <f>F72+G72+J72</f>
        <v>0</v>
      </c>
      <c r="F72" s="56">
        <f t="shared" si="29"/>
        <v>0</v>
      </c>
      <c r="G72" s="56">
        <f t="shared" si="29"/>
        <v>0</v>
      </c>
      <c r="H72" s="56">
        <f t="shared" si="29"/>
        <v>0</v>
      </c>
      <c r="I72" s="56">
        <f t="shared" si="29"/>
        <v>0</v>
      </c>
      <c r="J72" s="56">
        <f t="shared" si="29"/>
        <v>0</v>
      </c>
      <c r="K72" s="156"/>
      <c r="L72" s="156"/>
      <c r="M72" s="156"/>
      <c r="N72" s="156"/>
      <c r="O72" s="156"/>
      <c r="P72" s="156"/>
      <c r="Q72" s="147"/>
      <c r="R72" s="1"/>
    </row>
    <row r="73" spans="1:24" ht="15.75" thickBot="1">
      <c r="A73" s="154"/>
      <c r="B73" s="151"/>
      <c r="C73" s="157"/>
      <c r="D73" s="41" t="s">
        <v>12</v>
      </c>
      <c r="E73" s="42">
        <f t="shared" si="28"/>
        <v>0</v>
      </c>
      <c r="F73" s="56">
        <f t="shared" si="29"/>
        <v>0</v>
      </c>
      <c r="G73" s="56">
        <f t="shared" si="29"/>
        <v>0</v>
      </c>
      <c r="H73" s="56">
        <f t="shared" si="29"/>
        <v>0</v>
      </c>
      <c r="I73" s="56">
        <f t="shared" si="29"/>
        <v>0</v>
      </c>
      <c r="J73" s="56">
        <f t="shared" si="29"/>
        <v>0</v>
      </c>
      <c r="K73" s="157"/>
      <c r="L73" s="157"/>
      <c r="M73" s="157"/>
      <c r="N73" s="78"/>
      <c r="O73" s="157"/>
      <c r="P73" s="157"/>
      <c r="Q73" s="148"/>
      <c r="R73" s="1"/>
    </row>
    <row r="74" spans="1:24">
      <c r="A74" s="7"/>
      <c r="B74" s="53" t="s">
        <v>14</v>
      </c>
      <c r="C74" s="30"/>
      <c r="D74" s="30"/>
      <c r="E74" s="30"/>
      <c r="F74" s="30"/>
      <c r="G74" s="30"/>
      <c r="H74" s="30"/>
      <c r="I74" s="30"/>
      <c r="J74" s="30"/>
      <c r="K74" s="30"/>
      <c r="L74" s="30"/>
      <c r="M74" s="30"/>
      <c r="N74" s="30"/>
      <c r="O74" s="30"/>
      <c r="P74" s="30"/>
      <c r="Q74" s="30"/>
      <c r="R74" s="1"/>
    </row>
    <row r="75" spans="1:24" ht="25.5" customHeight="1">
      <c r="A75" s="7"/>
      <c r="B75" s="121" t="s">
        <v>17</v>
      </c>
      <c r="C75" s="121"/>
      <c r="D75" s="121"/>
      <c r="E75" s="121"/>
      <c r="F75" s="121"/>
      <c r="G75" s="121"/>
      <c r="H75" s="121"/>
      <c r="I75" s="121"/>
      <c r="J75" s="121"/>
      <c r="K75" s="121"/>
      <c r="L75" s="121"/>
      <c r="M75" s="121"/>
      <c r="N75" s="121"/>
      <c r="O75" s="121"/>
      <c r="P75" s="121"/>
      <c r="Q75" s="121"/>
      <c r="R75" s="8"/>
      <c r="S75" s="9"/>
      <c r="T75" s="9"/>
      <c r="U75" s="9"/>
      <c r="V75" s="9"/>
      <c r="W75" s="9"/>
      <c r="X75" s="9"/>
    </row>
    <row r="76" spans="1:24">
      <c r="A76" s="1"/>
      <c r="B76" s="1" t="s">
        <v>18</v>
      </c>
      <c r="C76" s="1"/>
      <c r="D76" s="1"/>
      <c r="E76" s="1"/>
      <c r="F76" s="14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</row>
    <row r="77" spans="1:24">
      <c r="A77" s="1"/>
      <c r="B77" s="1"/>
      <c r="C77" s="1"/>
      <c r="D77" s="1"/>
      <c r="E77" s="1"/>
      <c r="F77" s="122" t="s">
        <v>13</v>
      </c>
      <c r="G77" s="122"/>
      <c r="H77" s="73"/>
      <c r="I77" s="73"/>
      <c r="J77" s="1"/>
      <c r="K77" s="1"/>
      <c r="L77" s="1"/>
      <c r="M77" s="1"/>
      <c r="N77" s="1"/>
      <c r="O77" s="1"/>
      <c r="P77" s="1"/>
      <c r="Q77" s="1"/>
      <c r="R77" s="1"/>
    </row>
    <row r="78" spans="1:24">
      <c r="A78" s="1"/>
      <c r="B78" s="1"/>
      <c r="C78" s="1"/>
      <c r="D78" s="1"/>
      <c r="E78" s="1"/>
      <c r="F78" s="15"/>
      <c r="G78" s="10"/>
      <c r="H78" s="10"/>
      <c r="I78" s="10"/>
      <c r="J78" s="1"/>
      <c r="K78" s="1"/>
      <c r="L78" s="1"/>
      <c r="M78" s="1"/>
      <c r="N78" s="1"/>
      <c r="O78" s="1"/>
      <c r="P78" s="1"/>
      <c r="Q78" s="1"/>
      <c r="R78" s="1"/>
      <c r="T78" s="31"/>
    </row>
    <row r="79" spans="1:24">
      <c r="T79" s="31"/>
    </row>
    <row r="80" spans="1:24">
      <c r="T80" s="31"/>
    </row>
    <row r="81" spans="20:20">
      <c r="T81" s="31"/>
    </row>
    <row r="82" spans="20:20">
      <c r="T82" s="31"/>
    </row>
    <row r="83" spans="20:20">
      <c r="T83" s="31"/>
    </row>
  </sheetData>
  <mergeCells count="126">
    <mergeCell ref="Q68:Q73"/>
    <mergeCell ref="B68:B73"/>
    <mergeCell ref="A68:A73"/>
    <mergeCell ref="C68:C73"/>
    <mergeCell ref="K56:K61"/>
    <mergeCell ref="L56:L61"/>
    <mergeCell ref="K68:K73"/>
    <mergeCell ref="L68:L73"/>
    <mergeCell ref="A56:A61"/>
    <mergeCell ref="M68:M73"/>
    <mergeCell ref="P68:P73"/>
    <mergeCell ref="K62:K67"/>
    <mergeCell ref="L62:L67"/>
    <mergeCell ref="C62:C67"/>
    <mergeCell ref="M56:M61"/>
    <mergeCell ref="P56:P61"/>
    <mergeCell ref="N62:N67"/>
    <mergeCell ref="O62:O67"/>
    <mergeCell ref="O68:O73"/>
    <mergeCell ref="N68:N72"/>
    <mergeCell ref="N56:N61"/>
    <mergeCell ref="O56:O61"/>
    <mergeCell ref="A20:A25"/>
    <mergeCell ref="B20:B25"/>
    <mergeCell ref="C20:C25"/>
    <mergeCell ref="K26:K31"/>
    <mergeCell ref="L26:L31"/>
    <mergeCell ref="M26:M31"/>
    <mergeCell ref="K38:K43"/>
    <mergeCell ref="L38:L43"/>
    <mergeCell ref="M38:M43"/>
    <mergeCell ref="M32:M37"/>
    <mergeCell ref="A32:A37"/>
    <mergeCell ref="B32:B37"/>
    <mergeCell ref="C32:C37"/>
    <mergeCell ref="A38:A43"/>
    <mergeCell ref="B38:B43"/>
    <mergeCell ref="C38:C43"/>
    <mergeCell ref="B75:Q75"/>
    <mergeCell ref="F77:G77"/>
    <mergeCell ref="A8:A13"/>
    <mergeCell ref="D9:J9"/>
    <mergeCell ref="B8:B13"/>
    <mergeCell ref="C8:C13"/>
    <mergeCell ref="D69:J69"/>
    <mergeCell ref="Q8:Q13"/>
    <mergeCell ref="K8:P13"/>
    <mergeCell ref="M62:M67"/>
    <mergeCell ref="P62:P67"/>
    <mergeCell ref="Q62:Q67"/>
    <mergeCell ref="D63:J63"/>
    <mergeCell ref="A62:A67"/>
    <mergeCell ref="B62:B67"/>
    <mergeCell ref="A14:A19"/>
    <mergeCell ref="Q20:Q25"/>
    <mergeCell ref="Q56:Q61"/>
    <mergeCell ref="Q38:Q43"/>
    <mergeCell ref="A26:A31"/>
    <mergeCell ref="D39:J39"/>
    <mergeCell ref="B56:B61"/>
    <mergeCell ref="C56:C61"/>
    <mergeCell ref="D57:J57"/>
    <mergeCell ref="Q14:Q19"/>
    <mergeCell ref="B26:B31"/>
    <mergeCell ref="C26:C31"/>
    <mergeCell ref="K14:K19"/>
    <mergeCell ref="L14:L19"/>
    <mergeCell ref="M14:M19"/>
    <mergeCell ref="P14:P19"/>
    <mergeCell ref="P20:P25"/>
    <mergeCell ref="K32:K37"/>
    <mergeCell ref="L32:L37"/>
    <mergeCell ref="Q26:Q31"/>
    <mergeCell ref="P26:P31"/>
    <mergeCell ref="K20:K25"/>
    <mergeCell ref="L20:L25"/>
    <mergeCell ref="M20:M25"/>
    <mergeCell ref="O32:O37"/>
    <mergeCell ref="N32:N37"/>
    <mergeCell ref="N14:N19"/>
    <mergeCell ref="O14:O19"/>
    <mergeCell ref="N20:N25"/>
    <mergeCell ref="O20:O25"/>
    <mergeCell ref="B14:B19"/>
    <mergeCell ref="C14:C19"/>
    <mergeCell ref="D15:J15"/>
    <mergeCell ref="A1:Q1"/>
    <mergeCell ref="B7:Q7"/>
    <mergeCell ref="E3:J3"/>
    <mergeCell ref="A3:A4"/>
    <mergeCell ref="B3:B4"/>
    <mergeCell ref="C3:C4"/>
    <mergeCell ref="D3:D4"/>
    <mergeCell ref="K3:P3"/>
    <mergeCell ref="A2:Q2"/>
    <mergeCell ref="Q3:Q4"/>
    <mergeCell ref="B6:Q6"/>
    <mergeCell ref="D45:J45"/>
    <mergeCell ref="A50:A55"/>
    <mergeCell ref="B50:B55"/>
    <mergeCell ref="C50:C55"/>
    <mergeCell ref="K50:K55"/>
    <mergeCell ref="L50:L55"/>
    <mergeCell ref="M50:M55"/>
    <mergeCell ref="P50:P55"/>
    <mergeCell ref="Q50:Q55"/>
    <mergeCell ref="D51:J51"/>
    <mergeCell ref="A44:A49"/>
    <mergeCell ref="B44:B49"/>
    <mergeCell ref="C44:C49"/>
    <mergeCell ref="K44:K49"/>
    <mergeCell ref="L44:L49"/>
    <mergeCell ref="M44:M49"/>
    <mergeCell ref="P44:P49"/>
    <mergeCell ref="Q32:Q37"/>
    <mergeCell ref="N26:N31"/>
    <mergeCell ref="O26:O31"/>
    <mergeCell ref="N38:N43"/>
    <mergeCell ref="O38:O43"/>
    <mergeCell ref="N44:N49"/>
    <mergeCell ref="O44:O49"/>
    <mergeCell ref="N50:N55"/>
    <mergeCell ref="O50:O55"/>
    <mergeCell ref="Q44:Q49"/>
    <mergeCell ref="P38:P43"/>
    <mergeCell ref="P32:P37"/>
  </mergeCells>
  <pageMargins left="0.19685039370078741" right="0.19685039370078741" top="0.59055118110236227" bottom="0.35433070866141736" header="0" footer="0"/>
  <pageSetup paperSize="9" scale="80" orientation="landscape" r:id="rId1"/>
  <headerFooter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2:D32"/>
  <sheetViews>
    <sheetView workbookViewId="0">
      <selection activeCell="K24" sqref="K24"/>
    </sheetView>
  </sheetViews>
  <sheetFormatPr defaultRowHeight="15"/>
  <cols>
    <col min="2" max="2" width="16.7109375" customWidth="1"/>
    <col min="4" max="4" width="9.5703125" bestFit="1" customWidth="1"/>
  </cols>
  <sheetData>
    <row r="2" spans="1:4">
      <c r="C2" s="18" t="s">
        <v>22</v>
      </c>
    </row>
    <row r="3" spans="1:4">
      <c r="A3" s="24" t="s">
        <v>10</v>
      </c>
      <c r="B3" s="24">
        <v>2383697.96</v>
      </c>
      <c r="C3" s="19">
        <v>95</v>
      </c>
    </row>
    <row r="4" spans="1:4">
      <c r="A4" s="23" t="s">
        <v>20</v>
      </c>
      <c r="B4" s="20">
        <v>1171722</v>
      </c>
      <c r="C4" s="19"/>
    </row>
    <row r="5" spans="1:4">
      <c r="A5" s="23" t="s">
        <v>21</v>
      </c>
      <c r="B5" s="19">
        <v>1211975.96</v>
      </c>
      <c r="C5" s="19"/>
    </row>
    <row r="6" spans="1:4">
      <c r="A6" s="21"/>
    </row>
    <row r="7" spans="1:4">
      <c r="A7" s="24" t="s">
        <v>9</v>
      </c>
      <c r="B7" s="27">
        <f>B3*5/95</f>
        <v>125457.78736842106</v>
      </c>
      <c r="C7" s="22">
        <v>5</v>
      </c>
    </row>
    <row r="8" spans="1:4">
      <c r="A8" s="23" t="s">
        <v>20</v>
      </c>
      <c r="B8" s="25">
        <f>B4*5/95</f>
        <v>61669.57894736842</v>
      </c>
      <c r="C8" s="22"/>
    </row>
    <row r="9" spans="1:4">
      <c r="A9" s="23" t="s">
        <v>21</v>
      </c>
      <c r="B9" s="25">
        <f>B5*5/95</f>
        <v>63788.20842105263</v>
      </c>
      <c r="C9" s="22"/>
    </row>
    <row r="11" spans="1:4">
      <c r="B11" s="20">
        <v>125457.7874</v>
      </c>
    </row>
    <row r="12" spans="1:4">
      <c r="B12" s="20">
        <v>70500</v>
      </c>
      <c r="D12" s="16">
        <v>70500</v>
      </c>
    </row>
    <row r="13" spans="1:4">
      <c r="B13" s="27">
        <f>B11-B12</f>
        <v>54957.787400000001</v>
      </c>
      <c r="D13">
        <v>61669.58</v>
      </c>
    </row>
    <row r="14" spans="1:4">
      <c r="D14">
        <f>D12-D13</f>
        <v>8830.4199999999983</v>
      </c>
    </row>
    <row r="16" spans="1:4">
      <c r="A16" s="19" t="s">
        <v>24</v>
      </c>
      <c r="B16" s="28">
        <v>125457.7874</v>
      </c>
    </row>
    <row r="17" spans="1:4">
      <c r="B17" s="20">
        <v>61669.57894736842</v>
      </c>
      <c r="C17" s="19">
        <v>8830.42</v>
      </c>
      <c r="D17" s="16">
        <f>B17+C17</f>
        <v>70499.998947368425</v>
      </c>
    </row>
    <row r="18" spans="1:4">
      <c r="B18" s="29">
        <f>B16-B17</f>
        <v>63788.208452631581</v>
      </c>
    </row>
    <row r="19" spans="1:4">
      <c r="B19" s="26">
        <f>B18-C17</f>
        <v>54957.788452631583</v>
      </c>
    </row>
    <row r="21" spans="1:4">
      <c r="A21" t="s">
        <v>25</v>
      </c>
      <c r="C21">
        <v>54957.79</v>
      </c>
    </row>
    <row r="22" spans="1:4">
      <c r="B22" t="s">
        <v>23</v>
      </c>
      <c r="C22" s="16">
        <v>12500</v>
      </c>
    </row>
    <row r="23" spans="1:4">
      <c r="C23" s="26">
        <f>C21-C22</f>
        <v>42457.79</v>
      </c>
    </row>
    <row r="26" spans="1:4">
      <c r="A26" s="24" t="s">
        <v>10</v>
      </c>
      <c r="B26" s="22">
        <v>2383697.96</v>
      </c>
      <c r="D26" s="16"/>
    </row>
    <row r="27" spans="1:4">
      <c r="A27" s="24"/>
      <c r="B27" s="25">
        <v>1813500</v>
      </c>
      <c r="D27" s="16"/>
    </row>
    <row r="28" spans="1:4">
      <c r="A28" s="24"/>
      <c r="B28" s="25">
        <f>B26-B27</f>
        <v>570197.96</v>
      </c>
      <c r="D28" s="16"/>
    </row>
    <row r="30" spans="1:4">
      <c r="A30" s="19" t="s">
        <v>10</v>
      </c>
      <c r="B30" s="19">
        <v>570197.96</v>
      </c>
      <c r="C30" s="19"/>
    </row>
    <row r="31" spans="1:4">
      <c r="A31" s="19" t="s">
        <v>9</v>
      </c>
      <c r="B31" s="19">
        <v>54957.79</v>
      </c>
      <c r="C31" s="19"/>
    </row>
    <row r="32" spans="1:4">
      <c r="A32" s="19"/>
      <c r="B32" s="24">
        <f>B30+B31</f>
        <v>625155.75</v>
      </c>
      <c r="C32" s="19" t="s">
        <v>26</v>
      </c>
    </row>
  </sheetData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Зверева</dc:creator>
  <cp:lastModifiedBy>HP</cp:lastModifiedBy>
  <cp:lastPrinted>2019-10-31T06:08:27Z</cp:lastPrinted>
  <dcterms:created xsi:type="dcterms:W3CDTF">2016-05-30T06:12:37Z</dcterms:created>
  <dcterms:modified xsi:type="dcterms:W3CDTF">2019-10-31T06:15:05Z</dcterms:modified>
</cp:coreProperties>
</file>